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105" windowWidth="14520" windowHeight="12795" activeTab="0"/>
  </bookViews>
  <sheets>
    <sheet name="D-3 новый" sheetId="1" r:id="rId1"/>
    <sheet name="Метадеректер" sheetId="2" r:id="rId2"/>
  </sheets>
  <definedNames/>
  <calcPr fullCalcOnLoad="1"/>
</workbook>
</file>

<file path=xl/sharedStrings.xml><?xml version="1.0" encoding="utf-8"?>
<sst xmlns="http://schemas.openxmlformats.org/spreadsheetml/2006/main" count="71" uniqueCount="52">
  <si>
    <t>%</t>
  </si>
  <si>
    <t>1000 га</t>
  </si>
  <si>
    <t>Негізгі деректер</t>
  </si>
  <si>
    <t>Ну ормандар  және  екпе ағаштар</t>
  </si>
  <si>
    <t>Ел алаңы</t>
  </si>
  <si>
    <t>Жалпы орман алаңы</t>
  </si>
  <si>
    <t xml:space="preserve"> Ормандар және өзге де орман көмкерген жерлер</t>
  </si>
  <si>
    <t>Ел алаңындағы орман қоры алаңының үлесі</t>
  </si>
  <si>
    <t>Орманмен қамтылған жерлердің алаңы</t>
  </si>
  <si>
    <t>Орман қорының жалпы алаңы
(=2 жол)</t>
  </si>
  <si>
    <t>Басқа табиғи жаңаратын ормандар</t>
  </si>
  <si>
    <t>Басқа табиғи жаңаратын ормандар
( 11 жол / 7 жол)</t>
  </si>
  <si>
    <t>Орман ағаштары (орман дақылдары))</t>
  </si>
  <si>
    <t>Орман ағаштары
(13 жол / 7 жол)</t>
  </si>
  <si>
    <t>Ормандардың жалпы ауданы
(=2 жол)</t>
  </si>
  <si>
    <t>Орман өнімі (сүрек қоры)</t>
  </si>
  <si>
    <t>Орман өнімі 
(18 жол / 16 жол)</t>
  </si>
  <si>
    <t>Қорғалатын аудандардағы ормандардың ауданы (ЕҚТА)</t>
  </si>
  <si>
    <t>Ақпарат көзі:</t>
  </si>
  <si>
    <t>Өндіруге арналған орман алаңы</t>
  </si>
  <si>
    <t>Қорғалатын ормандардың ауданы және биоәртүрлілікті сақтауға арналған орындар</t>
  </si>
  <si>
    <t>оның ішінен</t>
  </si>
  <si>
    <t>Бірлігі</t>
  </si>
  <si>
    <t>Қорық ормандар</t>
  </si>
  <si>
    <t>Қорық ормандар
(9 жол / 7 жол)</t>
  </si>
  <si>
    <t>74-93-11</t>
  </si>
  <si>
    <t>Ел алаңы https://stat.gov.kz/edition/publication/collection</t>
  </si>
  <si>
    <t>Көрсеткіш</t>
  </si>
  <si>
    <t>Ормандар және өзге де орман көмкерген жерлер</t>
  </si>
  <si>
    <t>Көрсеткішті анықтау</t>
  </si>
  <si>
    <t>Көрсеткіш ормандар мен өзге де орман көмкерген жерлердің ауданын, оның елдің алаңына қатынасын және өнім алу үшін, сондай-ақ топырақ пен су ресурстарын, Экожүйелік қызметтер мен Биоәртүрлілікті қорғау үшін табиғи ормандары, орман екпелері, ормандары бар орман жерлерінің үлесін сипаттайды. Қазақстан Республикасының аумағындағы барлық ормандар, сондай-ақ орман өсімдіктері өспеген, бірақ орман шаруашылығының мұқтаждарына арналған орман қорының жерлері Қазақстан Республикасының орман қорын құрайды. Орман қорына орман көмкерген, орман көмкермеген орман алқаптары (ағашы кесілген жерлер, алаңқайлар және т.б.), арнайы мақсаттағы плантациялар, орман питомниктері, жинақталмаған орман екпелері, орман көмкермеген жерлер және т. б. орман көмкерген жерлер - табиғи және қолдан өсірілген орман екпелері (орман екпелері), сондай-ақ бұталар алып жатқан жерлер жатады. Алқаағаштар мен бұталардың орманмен көмкерілген жерлерге тиістілігінің негізгі белгісі толықтық (өздері алып отырған кеңістікті пайдалану үлесін сипаттайтын ағаштардың сүрекдіңге орналасу тығыздығының дәрежесі) болып табылады.), ол жас ағаштар мен бұталарда 0,4 және одан жоғары, ал жасы үлкен екпелерде 0,3 және одан жоғары болуы тиіс. Орман өнімі-бірінші кезекте сүрек, талшық, биоэнергия және сүрексіз орман өнімдерін өндіруге арналған Орман ресурстары.</t>
  </si>
  <si>
    <t>Көрсеткіш гектармен өлшенеді. Ормандардың жекелеген санаттарының шағын аудандарында өлшем бірлігі км2 болып табылады.</t>
  </si>
  <si>
    <t>Өлшем бірлігі</t>
  </si>
  <si>
    <t xml:space="preserve">Кезеңділігі </t>
  </si>
  <si>
    <t>жылдық</t>
  </si>
  <si>
    <t>Ақпарат көзі</t>
  </si>
  <si>
    <t>Біріктіру деңгейі</t>
  </si>
  <si>
    <t>Қазақстан Республикасы бойынша</t>
  </si>
  <si>
    <t>Орман биіктігі ағаштармен 0,5 га астам аумақ ретінде анықталады 
5 метрден жоғары және 10% - дан асатын ағаш тәжінің немесе осы шекті мәндерге қол жеткізе алатын ағаштардың түйісуі.  Бұл негізінен ауылшаруашылық немесе қалалық жерді пайдалануды қамтымайды.  Орман ретінде жіктелген бұл жерлерден өнім алуға арналған табиғи ормандары, орман екпелері бар жерлер, сондай-ақ топырақ пен су ресурстарын, Экожүйелік қызметтер мен Биоәртүрлілікті қорғауға арналған аумақтар бөлінуі мүмкін. Көрсеткіштерді уәкілетті мемлекеттік орган Ормандарды мемлекеттік есепке алуды, аумақтарды зерттеп-қарауды, ормандарды кадастрлық зерттеп-қарауды қашықтықтан зондтау әдістерін пайдалана отырып жүргізу немесе барлық әдістерді ұштастыру арқылы қалыптастырады. Мұндай бағалау бес жылда бір рет жүргізіледі. Орман алаңының үлесі формуланы қолдана отырып есептелуі мүмкін: 
Елдің алаңындағы орман алаңының үлесі ( % ) = (ормандардың жалпы ауданы мың га немесе км2 / елдің жалпы ауданы мың га немесе км2)</t>
  </si>
  <si>
    <t>1) өндіруге арналған орман алаңы 
2) қорғалатын орман алаңы және биоәртүрлілікті сақтауға арналған орындар</t>
  </si>
  <si>
    <t>ТДМ 15.1.1
ЭЫДҰ: 2-2</t>
  </si>
  <si>
    <t>Көрсеткіштер-есептеу компоненттері 
көрсеткіш</t>
  </si>
  <si>
    <t>ТДМ индикаторларымен, ЭЫДҰ жасыл өсу индикаторларымен байланыс</t>
  </si>
  <si>
    <t>Ілеспе көрсеткіштер</t>
  </si>
  <si>
    <t>Әдіснамасы/
есептеу әдістемесі</t>
  </si>
  <si>
    <t>Жаңарту мерзімі</t>
  </si>
  <si>
    <t>Байланыстар</t>
  </si>
  <si>
    <t>жыл сайын желтоқсанда</t>
  </si>
  <si>
    <t>Қазақстан Республикасы Экология және табиғи ресурстар министрлігінің Орман шаруашылығы және жануарлар дүниесі комитеті</t>
  </si>
  <si>
    <r>
      <t xml:space="preserve">Ормандар және өзге де орман көмкерген жерлер
</t>
    </r>
    <r>
      <rPr>
        <i/>
        <sz val="11"/>
        <color indexed="8"/>
        <rFont val="Roboto"/>
        <family val="0"/>
      </rPr>
      <t>( 4 жол / 1 жол)</t>
    </r>
  </si>
  <si>
    <r>
      <t xml:space="preserve">Күзетілетін аудандардағы орман алқабы
</t>
    </r>
    <r>
      <rPr>
        <sz val="11"/>
        <color indexed="8"/>
        <rFont val="Roboto"/>
        <family val="0"/>
      </rPr>
      <t>(23 жол/ 21 жол)</t>
    </r>
  </si>
  <si>
    <t>Ерекше қорғалатын табиғи аумақтар туралы деректерді қалыптастыру жөніндегі жауапты мемлекеттік орган Қазақстан Республикасы Экология және табиғи ресурстар министрлігінің Орман шаруашылығы және жануарлар дүниесі комитеті (ҚР ЭТРМ) болып табылады.</t>
  </si>
</sst>
</file>

<file path=xl/styles.xml><?xml version="1.0" encoding="utf-8"?>
<styleSheet xmlns="http://schemas.openxmlformats.org/spreadsheetml/2006/main">
  <numFmts count="72">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Kč&quot;;\-#,##0\ &quot;Kč&quot;"/>
    <numFmt numFmtId="205" formatCode="#,##0\ &quot;Kč&quot;;[Red]\-#,##0\ &quot;Kč&quot;"/>
    <numFmt numFmtId="206" formatCode="#,##0.00\ &quot;Kč&quot;;\-#,##0.00\ &quot;Kč&quot;"/>
    <numFmt numFmtId="207" formatCode="#,##0.00\ &quot;Kč&quot;;[Red]\-#,##0.00\ &quot;Kč&quot;"/>
    <numFmt numFmtId="208" formatCode="_-* #,##0\ &quot;Kč&quot;_-;\-* #,##0\ &quot;Kč&quot;_-;_-* &quot;-&quot;\ &quot;Kč&quot;_-;_-@_-"/>
    <numFmt numFmtId="209" formatCode="_-* #,##0\ _K_č_-;\-* #,##0\ _K_č_-;_-* &quot;-&quot;\ _K_č_-;_-@_-"/>
    <numFmt numFmtId="210" formatCode="_-* #,##0.00\ &quot;Kč&quot;_-;\-* #,##0.00\ &quot;Kč&quot;_-;_-* &quot;-&quot;??\ &quot;Kč&quot;_-;_-@_-"/>
    <numFmt numFmtId="211" formatCode="_-* #,##0.00\ _K_č_-;\-* #,##0.00\ _K_č_-;_-* &quot;-&quot;??\ _K_č_-;_-@_-"/>
    <numFmt numFmtId="212" formatCode="&quot;$&quot;#,##0;\-&quot;$&quot;#,##0"/>
    <numFmt numFmtId="213" formatCode="&quot;$&quot;#,##0;[Red]\-&quot;$&quot;#,##0"/>
    <numFmt numFmtId="214" formatCode="&quot;$&quot;#,##0.00;\-&quot;$&quot;#,##0.00"/>
    <numFmt numFmtId="215" formatCode="&quot;$&quot;#,##0.00;[Red]\-&quot;$&quot;#,##0.00"/>
    <numFmt numFmtId="216" formatCode="_-&quot;$&quot;* #,##0_-;\-&quot;$&quot;* #,##0_-;_-&quot;$&quot;* &quot;-&quot;_-;_-@_-"/>
    <numFmt numFmtId="217" formatCode="_-&quot;$&quot;* #,##0.00_-;\-&quot;$&quot;* #,##0.00_-;_-&quot;$&quot;* &quot;-&quot;??_-;_-@_-"/>
    <numFmt numFmtId="218" formatCode="&quot;Yes&quot;;&quot;Yes&quot;;&quot;No&quot;"/>
    <numFmt numFmtId="219" formatCode="&quot;True&quot;;&quot;True&quot;;&quot;False&quot;"/>
    <numFmt numFmtId="220" formatCode="&quot;On&quot;;&quot;On&quot;;&quot;Off&quot;"/>
    <numFmt numFmtId="221" formatCode="[$¥€-2]\ #\ ##,000_);[Red]\([$€-2]\ #\ ##,000\)"/>
    <numFmt numFmtId="222" formatCode="0.0%"/>
    <numFmt numFmtId="223" formatCode="0.0"/>
    <numFmt numFmtId="224" formatCode="0.0000"/>
    <numFmt numFmtId="225" formatCode="0.000"/>
    <numFmt numFmtId="226" formatCode="0.00000"/>
    <numFmt numFmtId="227" formatCode="#,##0.0"/>
  </numFmts>
  <fonts count="54">
    <font>
      <sz val="11"/>
      <color theme="1"/>
      <name val="Calibri"/>
      <family val="2"/>
    </font>
    <font>
      <sz val="11"/>
      <color indexed="8"/>
      <name val="Calibri"/>
      <family val="2"/>
    </font>
    <font>
      <sz val="11"/>
      <color indexed="8"/>
      <name val="Roboto"/>
      <family val="0"/>
    </font>
    <font>
      <sz val="12"/>
      <name val="Roboto"/>
      <family val="0"/>
    </font>
    <font>
      <sz val="11"/>
      <name val="Roboto"/>
      <family val="0"/>
    </font>
    <font>
      <b/>
      <sz val="11"/>
      <name val="Roboto"/>
      <family val="0"/>
    </font>
    <font>
      <b/>
      <sz val="11"/>
      <color indexed="8"/>
      <name val="Roboto"/>
      <family val="0"/>
    </font>
    <font>
      <i/>
      <sz val="11"/>
      <name val="Roboto"/>
      <family val="0"/>
    </font>
    <font>
      <i/>
      <sz val="11"/>
      <color indexed="8"/>
      <name val="Roboto"/>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9"/>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1"/>
      <color indexed="36"/>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Roboto"/>
      <family val="0"/>
    </font>
    <font>
      <u val="single"/>
      <sz val="10"/>
      <color indexed="8"/>
      <name val="Roboto"/>
      <family val="0"/>
    </font>
    <font>
      <sz val="12"/>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Roboto"/>
      <family val="0"/>
    </font>
    <font>
      <b/>
      <sz val="11"/>
      <color theme="1"/>
      <name val="Roboto"/>
      <family val="0"/>
    </font>
    <font>
      <i/>
      <sz val="11"/>
      <color theme="1"/>
      <name val="Roboto"/>
      <family val="0"/>
    </font>
    <font>
      <sz val="12"/>
      <color theme="1"/>
      <name val="Roboto"/>
      <family val="0"/>
    </font>
    <font>
      <b/>
      <sz val="12"/>
      <color theme="1"/>
      <name val="Roboto"/>
      <family val="0"/>
    </font>
    <font>
      <u val="single"/>
      <sz val="10"/>
      <color theme="1"/>
      <name val="Roboto"/>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
      <patternFill patternType="solid">
        <fgColor rgb="FFB8CCE4"/>
        <bgColor indexed="64"/>
      </patternFill>
    </fill>
    <fill>
      <patternFill patternType="solid">
        <fgColor theme="3" tint="0.799979984760284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47" fillId="32" borderId="0" applyNumberFormat="0" applyBorder="0" applyAlignment="0" applyProtection="0"/>
  </cellStyleXfs>
  <cellXfs count="80">
    <xf numFmtId="0" fontId="0" fillId="0" borderId="0" xfId="0" applyFont="1" applyAlignment="1">
      <alignment/>
    </xf>
    <xf numFmtId="0" fontId="48" fillId="33" borderId="0" xfId="0" applyFont="1" applyFill="1" applyAlignment="1">
      <alignment/>
    </xf>
    <xf numFmtId="0" fontId="48" fillId="0" borderId="10" xfId="0" applyFont="1" applyBorder="1" applyAlignment="1">
      <alignment/>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8" fillId="33" borderId="10" xfId="0" applyFont="1" applyFill="1" applyBorder="1" applyAlignment="1">
      <alignment horizontal="center"/>
    </xf>
    <xf numFmtId="0" fontId="48" fillId="33" borderId="10" xfId="0" applyFont="1" applyFill="1" applyBorder="1" applyAlignment="1">
      <alignment horizontal="center" vertical="center"/>
    </xf>
    <xf numFmtId="227" fontId="2" fillId="34" borderId="10" xfId="0" applyNumberFormat="1" applyFont="1" applyFill="1" applyBorder="1" applyAlignment="1">
      <alignment horizontal="left" wrapText="1"/>
    </xf>
    <xf numFmtId="223" fontId="4" fillId="8" borderId="10" xfId="0" applyNumberFormat="1" applyFont="1" applyFill="1" applyBorder="1" applyAlignment="1">
      <alignment horizontal="right" wrapText="1"/>
    </xf>
    <xf numFmtId="0" fontId="4" fillId="8" borderId="10" xfId="0" applyFont="1" applyFill="1" applyBorder="1" applyAlignment="1">
      <alignment horizontal="right" wrapText="1"/>
    </xf>
    <xf numFmtId="227" fontId="6" fillId="34" borderId="10" xfId="0" applyNumberFormat="1" applyFont="1" applyFill="1" applyBorder="1" applyAlignment="1">
      <alignment horizontal="left" wrapText="1"/>
    </xf>
    <xf numFmtId="1" fontId="5" fillId="8" borderId="10" xfId="0" applyNumberFormat="1" applyFont="1" applyFill="1" applyBorder="1" applyAlignment="1">
      <alignment horizontal="right" wrapText="1"/>
    </xf>
    <xf numFmtId="0" fontId="5" fillId="8" borderId="10" xfId="0" applyFont="1" applyFill="1" applyBorder="1" applyAlignment="1">
      <alignment horizontal="right" wrapText="1"/>
    </xf>
    <xf numFmtId="0" fontId="49" fillId="8" borderId="10" xfId="0" applyFont="1" applyFill="1" applyBorder="1" applyAlignment="1">
      <alignment horizontal="right"/>
    </xf>
    <xf numFmtId="4" fontId="49" fillId="8" borderId="10" xfId="0" applyNumberFormat="1" applyFont="1" applyFill="1" applyBorder="1" applyAlignment="1">
      <alignment horizontal="right"/>
    </xf>
    <xf numFmtId="0" fontId="50" fillId="33" borderId="10" xfId="0" applyFont="1" applyFill="1" applyBorder="1" applyAlignment="1">
      <alignment horizontal="center" vertical="center"/>
    </xf>
    <xf numFmtId="227" fontId="50" fillId="33" borderId="10" xfId="0" applyNumberFormat="1" applyFont="1" applyFill="1" applyBorder="1" applyAlignment="1">
      <alignment vertical="center" wrapText="1"/>
    </xf>
    <xf numFmtId="0" fontId="7" fillId="33" borderId="10" xfId="0" applyFont="1" applyFill="1" applyBorder="1" applyAlignment="1">
      <alignment horizontal="center" vertical="center" wrapText="1"/>
    </xf>
    <xf numFmtId="222" fontId="7" fillId="35" borderId="10" xfId="57" applyNumberFormat="1" applyFont="1" applyFill="1" applyBorder="1" applyAlignment="1">
      <alignment horizontal="right" wrapText="1"/>
    </xf>
    <xf numFmtId="0" fontId="50" fillId="33" borderId="0" xfId="0" applyFont="1" applyFill="1" applyAlignment="1">
      <alignment/>
    </xf>
    <xf numFmtId="227" fontId="49" fillId="33" borderId="10" xfId="0" applyNumberFormat="1" applyFont="1" applyFill="1" applyBorder="1" applyAlignment="1">
      <alignment horizontal="left" vertical="center" wrapText="1"/>
    </xf>
    <xf numFmtId="0" fontId="7" fillId="33"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1" fontId="5" fillId="35" borderId="10" xfId="0" applyNumberFormat="1" applyFont="1" applyFill="1" applyBorder="1" applyAlignment="1">
      <alignment horizontal="right" wrapText="1"/>
    </xf>
    <xf numFmtId="0" fontId="5" fillId="35" borderId="10" xfId="0" applyFont="1" applyFill="1" applyBorder="1" applyAlignment="1">
      <alignment horizontal="right" wrapText="1"/>
    </xf>
    <xf numFmtId="223" fontId="5" fillId="35" borderId="10" xfId="0" applyNumberFormat="1" applyFont="1" applyFill="1" applyBorder="1" applyAlignment="1">
      <alignment horizontal="right" wrapText="1"/>
    </xf>
    <xf numFmtId="4" fontId="5" fillId="35" borderId="10" xfId="0" applyNumberFormat="1" applyFont="1" applyFill="1" applyBorder="1" applyAlignment="1">
      <alignment horizontal="right" wrapText="1"/>
    </xf>
    <xf numFmtId="0" fontId="7" fillId="33" borderId="11" xfId="0" applyFont="1" applyFill="1" applyBorder="1" applyAlignment="1">
      <alignment vertical="center" wrapText="1"/>
    </xf>
    <xf numFmtId="0" fontId="7" fillId="33" borderId="12" xfId="0" applyFont="1" applyFill="1" applyBorder="1" applyAlignment="1">
      <alignment vertical="center" wrapText="1"/>
    </xf>
    <xf numFmtId="0" fontId="48" fillId="33" borderId="10" xfId="0" applyFont="1" applyFill="1" applyBorder="1" applyAlignment="1">
      <alignment/>
    </xf>
    <xf numFmtId="0" fontId="48" fillId="33" borderId="0" xfId="0" applyFont="1" applyFill="1" applyBorder="1" applyAlignment="1">
      <alignment/>
    </xf>
    <xf numFmtId="0" fontId="4" fillId="33" borderId="10" xfId="0" applyFont="1" applyFill="1" applyBorder="1" applyAlignment="1">
      <alignment horizontal="left" vertical="center" wrapText="1"/>
    </xf>
    <xf numFmtId="0" fontId="6" fillId="8" borderId="10" xfId="0" applyFont="1" applyFill="1" applyBorder="1" applyAlignment="1">
      <alignment horizontal="right" wrapText="1"/>
    </xf>
    <xf numFmtId="223" fontId="6" fillId="8" borderId="10" xfId="0" applyNumberFormat="1" applyFont="1" applyFill="1" applyBorder="1" applyAlignment="1">
      <alignment horizontal="right" wrapText="1"/>
    </xf>
    <xf numFmtId="1" fontId="6" fillId="8" borderId="10" xfId="0" applyNumberFormat="1" applyFont="1" applyFill="1" applyBorder="1" applyAlignment="1">
      <alignment horizontal="right" wrapText="1"/>
    </xf>
    <xf numFmtId="223" fontId="5" fillId="8" borderId="10" xfId="57" applyNumberFormat="1" applyFont="1" applyFill="1" applyBorder="1" applyAlignment="1">
      <alignment horizontal="right" wrapText="1"/>
    </xf>
    <xf numFmtId="1" fontId="5" fillId="8" borderId="10" xfId="57" applyNumberFormat="1" applyFont="1" applyFill="1" applyBorder="1" applyAlignment="1">
      <alignment horizontal="right" wrapText="1"/>
    </xf>
    <xf numFmtId="0" fontId="5" fillId="8" borderId="10" xfId="57" applyNumberFormat="1" applyFont="1" applyFill="1" applyBorder="1" applyAlignment="1">
      <alignment horizontal="right" wrapText="1"/>
    </xf>
    <xf numFmtId="223" fontId="5" fillId="8" borderId="10" xfId="0" applyNumberFormat="1" applyFont="1" applyFill="1" applyBorder="1" applyAlignment="1">
      <alignment horizontal="right" wrapText="1"/>
    </xf>
    <xf numFmtId="223" fontId="49" fillId="8" borderId="10" xfId="0" applyNumberFormat="1" applyFont="1" applyFill="1" applyBorder="1" applyAlignment="1">
      <alignment horizontal="right"/>
    </xf>
    <xf numFmtId="0" fontId="7" fillId="33" borderId="0" xfId="0" applyFont="1" applyFill="1" applyBorder="1" applyAlignment="1">
      <alignment horizontal="center" vertical="center" wrapText="1"/>
    </xf>
    <xf numFmtId="1" fontId="4" fillId="8" borderId="10" xfId="0" applyNumberFormat="1" applyFont="1" applyFill="1" applyBorder="1" applyAlignment="1">
      <alignment horizontal="right" wrapText="1"/>
    </xf>
    <xf numFmtId="223" fontId="48" fillId="8" borderId="10" xfId="0" applyNumberFormat="1" applyFont="1" applyFill="1" applyBorder="1" applyAlignment="1">
      <alignment horizontal="right"/>
    </xf>
    <xf numFmtId="222" fontId="4" fillId="35" borderId="10" xfId="57" applyNumberFormat="1" applyFont="1" applyFill="1" applyBorder="1" applyAlignment="1">
      <alignment horizontal="right" wrapText="1"/>
    </xf>
    <xf numFmtId="223" fontId="4" fillId="8" borderId="10" xfId="57" applyNumberFormat="1" applyFont="1" applyFill="1" applyBorder="1" applyAlignment="1">
      <alignment horizontal="right" wrapText="1"/>
    </xf>
    <xf numFmtId="1" fontId="49" fillId="8" borderId="10" xfId="0" applyNumberFormat="1" applyFont="1" applyFill="1" applyBorder="1" applyAlignment="1">
      <alignment horizontal="right" wrapText="1"/>
    </xf>
    <xf numFmtId="227" fontId="49" fillId="8" borderId="10" xfId="0" applyNumberFormat="1" applyFont="1" applyFill="1" applyBorder="1" applyAlignment="1">
      <alignment horizontal="right" wrapText="1"/>
    </xf>
    <xf numFmtId="1" fontId="49" fillId="36" borderId="10" xfId="0" applyNumberFormat="1" applyFont="1" applyFill="1" applyBorder="1" applyAlignment="1">
      <alignment horizontal="right"/>
    </xf>
    <xf numFmtId="227" fontId="49" fillId="36" borderId="10" xfId="0" applyNumberFormat="1" applyFont="1" applyFill="1" applyBorder="1" applyAlignment="1">
      <alignment horizontal="right"/>
    </xf>
    <xf numFmtId="223" fontId="49" fillId="36" borderId="10" xfId="0" applyNumberFormat="1" applyFont="1" applyFill="1" applyBorder="1" applyAlignment="1">
      <alignment horizontal="right"/>
    </xf>
    <xf numFmtId="0" fontId="48" fillId="33" borderId="0" xfId="0" applyFont="1" applyFill="1" applyAlignment="1">
      <alignment horizontal="center"/>
    </xf>
    <xf numFmtId="0" fontId="51" fillId="33" borderId="0" xfId="0" applyFont="1" applyFill="1" applyAlignment="1">
      <alignment horizontal="justify"/>
    </xf>
    <xf numFmtId="223" fontId="48" fillId="33" borderId="0" xfId="0" applyNumberFormat="1" applyFont="1" applyFill="1" applyAlignment="1">
      <alignment/>
    </xf>
    <xf numFmtId="4" fontId="48" fillId="37" borderId="10" xfId="0" applyNumberFormat="1" applyFont="1" applyFill="1" applyBorder="1" applyAlignment="1">
      <alignment vertical="center" wrapText="1"/>
    </xf>
    <xf numFmtId="0" fontId="48" fillId="0" borderId="0" xfId="0" applyFont="1" applyAlignment="1">
      <alignment/>
    </xf>
    <xf numFmtId="0" fontId="2" fillId="0" borderId="10" xfId="0" applyFont="1" applyBorder="1" applyAlignment="1">
      <alignment wrapText="1"/>
    </xf>
    <xf numFmtId="0" fontId="48" fillId="0" borderId="10" xfId="0" applyFont="1" applyBorder="1" applyAlignment="1">
      <alignment wrapText="1"/>
    </xf>
    <xf numFmtId="17" fontId="48" fillId="0" borderId="10" xfId="0" applyNumberFormat="1" applyFont="1" applyBorder="1" applyAlignment="1">
      <alignment/>
    </xf>
    <xf numFmtId="0" fontId="3" fillId="33" borderId="13" xfId="0" applyFont="1" applyFill="1" applyBorder="1" applyAlignment="1">
      <alignment horizontal="justify"/>
    </xf>
    <xf numFmtId="0" fontId="3" fillId="33" borderId="0" xfId="0" applyFont="1" applyFill="1" applyBorder="1" applyAlignment="1">
      <alignment horizontal="justify"/>
    </xf>
    <xf numFmtId="0" fontId="3" fillId="33" borderId="14" xfId="0" applyFont="1" applyFill="1" applyBorder="1" applyAlignment="1">
      <alignment horizontal="justify"/>
    </xf>
    <xf numFmtId="0" fontId="52" fillId="8" borderId="15" xfId="0" applyFont="1" applyFill="1" applyBorder="1" applyAlignment="1">
      <alignment horizontal="center"/>
    </xf>
    <xf numFmtId="0" fontId="51" fillId="33" borderId="16" xfId="0" applyFont="1" applyFill="1" applyBorder="1" applyAlignment="1">
      <alignment horizontal="justify"/>
    </xf>
    <xf numFmtId="0" fontId="51" fillId="33" borderId="17" xfId="0" applyFont="1" applyFill="1" applyBorder="1" applyAlignment="1">
      <alignment horizontal="justify"/>
    </xf>
    <xf numFmtId="0" fontId="51" fillId="33" borderId="18" xfId="0" applyFont="1" applyFill="1" applyBorder="1" applyAlignment="1">
      <alignment horizontal="justify"/>
    </xf>
    <xf numFmtId="0" fontId="6" fillId="33" borderId="0" xfId="0" applyFont="1" applyFill="1" applyBorder="1" applyAlignment="1">
      <alignment horizontal="left" vertical="center"/>
    </xf>
    <xf numFmtId="0" fontId="53" fillId="33" borderId="0" xfId="0" applyFont="1" applyFill="1" applyBorder="1" applyAlignment="1">
      <alignment horizontal="left" vertical="center"/>
    </xf>
    <xf numFmtId="0" fontId="5" fillId="38" borderId="11" xfId="0" applyFont="1" applyFill="1" applyBorder="1" applyAlignment="1">
      <alignment horizontal="center" vertical="center" wrapText="1"/>
    </xf>
    <xf numFmtId="0" fontId="5" fillId="38" borderId="12"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49" fillId="0" borderId="20" xfId="0" applyFont="1" applyBorder="1" applyAlignment="1">
      <alignment wrapText="1"/>
    </xf>
    <xf numFmtId="0" fontId="49" fillId="0" borderId="21" xfId="0" applyFont="1" applyBorder="1" applyAlignment="1">
      <alignment wrapText="1"/>
    </xf>
    <xf numFmtId="0" fontId="49" fillId="0" borderId="22" xfId="0" applyFont="1" applyBorder="1" applyAlignment="1">
      <alignment wrapText="1"/>
    </xf>
    <xf numFmtId="0" fontId="48" fillId="37" borderId="23" xfId="0" applyFont="1" applyFill="1" applyBorder="1" applyAlignment="1">
      <alignment horizontal="left" vertical="center" wrapText="1"/>
    </xf>
    <xf numFmtId="0" fontId="48" fillId="37" borderId="24" xfId="0" applyFont="1" applyFill="1" applyBorder="1" applyAlignment="1">
      <alignment horizontal="left" vertical="center" wrapText="1"/>
    </xf>
    <xf numFmtId="0" fontId="48" fillId="0" borderId="25" xfId="0" applyFont="1" applyBorder="1" applyAlignment="1">
      <alignment/>
    </xf>
    <xf numFmtId="0" fontId="48" fillId="0" borderId="26" xfId="0" applyFont="1" applyBorder="1" applyAlignment="1">
      <alignment/>
    </xf>
    <xf numFmtId="0" fontId="48" fillId="0" borderId="27"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1" defaultTableStyle="TableStyleMedium9"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4"/>
  <sheetViews>
    <sheetView tabSelected="1" zoomScale="81" zoomScaleNormal="81" zoomScalePageLayoutView="0" workbookViewId="0" topLeftCell="A1">
      <pane xSplit="1" ySplit="2" topLeftCell="B3" activePane="bottomRight" state="frozen"/>
      <selection pane="topLeft" activeCell="A1" sqref="A1"/>
      <selection pane="topRight" activeCell="B1" sqref="B1"/>
      <selection pane="bottomLeft" activeCell="A4" sqref="A4"/>
      <selection pane="bottomRight" activeCell="B18" sqref="B18:AB18"/>
    </sheetView>
  </sheetViews>
  <sheetFormatPr defaultColWidth="11.421875" defaultRowHeight="15"/>
  <cols>
    <col min="1" max="1" width="3.8515625" style="1" customWidth="1"/>
    <col min="2" max="2" width="33.57421875" style="1" customWidth="1"/>
    <col min="3" max="9" width="10.28125" style="1" customWidth="1"/>
    <col min="10" max="23" width="11.28125" style="1" customWidth="1"/>
    <col min="24" max="25" width="12.00390625" style="1" customWidth="1"/>
    <col min="26" max="26" width="14.7109375" style="1" customWidth="1"/>
    <col min="27" max="27" width="13.140625" style="1" customWidth="1"/>
    <col min="28" max="28" width="12.8515625" style="1" customWidth="1"/>
    <col min="29" max="16384" width="11.421875" style="1" customWidth="1"/>
  </cols>
  <sheetData>
    <row r="1" spans="2:28" ht="15.75">
      <c r="B1" s="61" t="s">
        <v>6</v>
      </c>
      <c r="C1" s="61"/>
      <c r="D1" s="61"/>
      <c r="E1" s="61"/>
      <c r="F1" s="61"/>
      <c r="G1" s="61"/>
      <c r="H1" s="61"/>
      <c r="I1" s="61"/>
      <c r="J1" s="61"/>
      <c r="K1" s="61"/>
      <c r="L1" s="61"/>
      <c r="M1" s="61"/>
      <c r="N1" s="61"/>
      <c r="O1" s="61"/>
      <c r="P1" s="61"/>
      <c r="Q1" s="61"/>
      <c r="R1" s="61"/>
      <c r="S1" s="61"/>
      <c r="T1" s="61"/>
      <c r="U1" s="61"/>
      <c r="V1" s="61"/>
      <c r="W1" s="61"/>
      <c r="X1" s="61"/>
      <c r="Y1" s="61"/>
      <c r="Z1" s="61"/>
      <c r="AA1" s="61"/>
      <c r="AB1" s="61"/>
    </row>
    <row r="2" spans="1:28" ht="15.75">
      <c r="A2" s="2"/>
      <c r="B2" s="3"/>
      <c r="C2" s="4" t="s">
        <v>22</v>
      </c>
      <c r="D2" s="4">
        <v>1992</v>
      </c>
      <c r="E2" s="4">
        <v>1997</v>
      </c>
      <c r="F2" s="4">
        <v>1999</v>
      </c>
      <c r="G2" s="4">
        <v>2000</v>
      </c>
      <c r="H2" s="4">
        <v>2001</v>
      </c>
      <c r="I2" s="4">
        <v>2002</v>
      </c>
      <c r="J2" s="4">
        <v>2004</v>
      </c>
      <c r="K2" s="4">
        <v>2005</v>
      </c>
      <c r="L2" s="4">
        <v>2006</v>
      </c>
      <c r="M2" s="4">
        <v>2007</v>
      </c>
      <c r="N2" s="4">
        <v>2008</v>
      </c>
      <c r="O2" s="4">
        <v>2009</v>
      </c>
      <c r="P2" s="4">
        <v>2010</v>
      </c>
      <c r="Q2" s="4">
        <v>2011</v>
      </c>
      <c r="R2" s="4">
        <v>2012</v>
      </c>
      <c r="S2" s="4">
        <v>2013</v>
      </c>
      <c r="T2" s="4">
        <v>2014</v>
      </c>
      <c r="U2" s="4">
        <v>2015</v>
      </c>
      <c r="V2" s="4">
        <v>2016</v>
      </c>
      <c r="W2" s="4">
        <v>2017</v>
      </c>
      <c r="X2" s="5">
        <v>2018</v>
      </c>
      <c r="Y2" s="5">
        <v>2019</v>
      </c>
      <c r="Z2" s="5">
        <v>2020</v>
      </c>
      <c r="AA2" s="5">
        <v>2021</v>
      </c>
      <c r="AB2" s="5">
        <v>2022</v>
      </c>
    </row>
    <row r="3" spans="1:28" ht="15.75" customHeight="1">
      <c r="A3" s="6"/>
      <c r="B3" s="67" t="s">
        <v>2</v>
      </c>
      <c r="C3" s="68"/>
      <c r="D3" s="68"/>
      <c r="E3" s="68"/>
      <c r="F3" s="68"/>
      <c r="G3" s="68"/>
      <c r="H3" s="68"/>
      <c r="I3" s="68"/>
      <c r="J3" s="68"/>
      <c r="K3" s="68"/>
      <c r="L3" s="68"/>
      <c r="M3" s="68"/>
      <c r="N3" s="68"/>
      <c r="O3" s="68"/>
      <c r="P3" s="68"/>
      <c r="Q3" s="68"/>
      <c r="R3" s="68"/>
      <c r="S3" s="68"/>
      <c r="T3" s="68"/>
      <c r="U3" s="68"/>
      <c r="V3" s="68"/>
      <c r="W3" s="68"/>
      <c r="X3" s="68"/>
      <c r="Y3" s="68"/>
      <c r="Z3" s="68"/>
      <c r="AA3" s="68"/>
      <c r="AB3" s="68"/>
    </row>
    <row r="4" spans="1:28" ht="15">
      <c r="A4" s="6">
        <v>1</v>
      </c>
      <c r="B4" s="7" t="s">
        <v>4</v>
      </c>
      <c r="C4" s="4" t="s">
        <v>1</v>
      </c>
      <c r="D4" s="8">
        <v>272490.2</v>
      </c>
      <c r="E4" s="8">
        <v>272490.2</v>
      </c>
      <c r="F4" s="8">
        <v>272490.2</v>
      </c>
      <c r="G4" s="8">
        <v>272490.2</v>
      </c>
      <c r="H4" s="8">
        <v>272490.2</v>
      </c>
      <c r="I4" s="8">
        <v>272490.2</v>
      </c>
      <c r="J4" s="9">
        <v>272490.2</v>
      </c>
      <c r="K4" s="9">
        <v>272490.2</v>
      </c>
      <c r="L4" s="9">
        <v>272490.2</v>
      </c>
      <c r="M4" s="9">
        <v>272490.2</v>
      </c>
      <c r="N4" s="9">
        <v>272490.2</v>
      </c>
      <c r="O4" s="9">
        <v>272490.2</v>
      </c>
      <c r="P4" s="9">
        <v>272490.2</v>
      </c>
      <c r="Q4" s="9">
        <v>272490.2</v>
      </c>
      <c r="R4" s="9">
        <v>272490.2</v>
      </c>
      <c r="S4" s="9">
        <v>272490.2</v>
      </c>
      <c r="T4" s="9">
        <v>272490.2</v>
      </c>
      <c r="U4" s="9">
        <v>272490.2</v>
      </c>
      <c r="V4" s="9">
        <v>272490.2</v>
      </c>
      <c r="W4" s="9">
        <v>272490.2</v>
      </c>
      <c r="X4" s="8">
        <v>272490.2</v>
      </c>
      <c r="Y4" s="8">
        <v>272490.2</v>
      </c>
      <c r="Z4" s="8">
        <v>272490.2</v>
      </c>
      <c r="AA4" s="8">
        <v>272490.2</v>
      </c>
      <c r="AB4" s="8">
        <v>272490.2</v>
      </c>
    </row>
    <row r="5" spans="1:28" ht="15">
      <c r="A5" s="6">
        <v>2</v>
      </c>
      <c r="B5" s="10" t="s">
        <v>5</v>
      </c>
      <c r="C5" s="4" t="s">
        <v>1</v>
      </c>
      <c r="D5" s="11">
        <v>23974</v>
      </c>
      <c r="E5" s="11">
        <v>25565</v>
      </c>
      <c r="F5" s="12">
        <v>26534.2</v>
      </c>
      <c r="G5" s="12">
        <v>25860.300000000003</v>
      </c>
      <c r="H5" s="12">
        <v>25995.600000000006</v>
      </c>
      <c r="I5" s="12">
        <v>26216.4</v>
      </c>
      <c r="J5" s="12">
        <v>26464.2</v>
      </c>
      <c r="K5" s="12">
        <v>26445.9</v>
      </c>
      <c r="L5" s="12">
        <v>26770.5</v>
      </c>
      <c r="M5" s="12">
        <v>27777.5</v>
      </c>
      <c r="N5" s="12">
        <v>27810.100000000002</v>
      </c>
      <c r="O5" s="12">
        <v>28419.2</v>
      </c>
      <c r="P5" s="12">
        <v>28661.8</v>
      </c>
      <c r="Q5" s="12">
        <v>28786.700000000008</v>
      </c>
      <c r="R5" s="11">
        <v>28788.000000000004</v>
      </c>
      <c r="S5" s="12">
        <v>29285.500000000004</v>
      </c>
      <c r="T5" s="12">
        <v>29301.7</v>
      </c>
      <c r="U5" s="12">
        <v>29318.7</v>
      </c>
      <c r="V5" s="12">
        <v>29423.1</v>
      </c>
      <c r="W5" s="12">
        <v>29843.3</v>
      </c>
      <c r="X5" s="13">
        <v>30056.7</v>
      </c>
      <c r="Y5" s="14">
        <v>30058.1</v>
      </c>
      <c r="Z5" s="14">
        <v>30047.7</v>
      </c>
      <c r="AA5" s="14">
        <v>30552.5</v>
      </c>
      <c r="AB5" s="14">
        <v>30941.7</v>
      </c>
    </row>
    <row r="6" spans="1:28" s="19" customFormat="1" ht="30">
      <c r="A6" s="15">
        <v>3</v>
      </c>
      <c r="B6" s="16" t="s">
        <v>7</v>
      </c>
      <c r="C6" s="17" t="s">
        <v>0</v>
      </c>
      <c r="D6" s="18">
        <f>IF(D4="","n/a",D5/D4)</f>
        <v>0.08798114574395703</v>
      </c>
      <c r="E6" s="18">
        <f aca="true" t="shared" si="0" ref="E6:R6">IF(E4="","n/a",E5/E4)</f>
        <v>0.09381988783449827</v>
      </c>
      <c r="F6" s="18">
        <f t="shared" si="0"/>
        <v>0.09737671299738486</v>
      </c>
      <c r="G6" s="18">
        <f t="shared" si="0"/>
        <v>0.09490359653301293</v>
      </c>
      <c r="H6" s="18">
        <f t="shared" si="0"/>
        <v>0.09540012815139776</v>
      </c>
      <c r="I6" s="18">
        <f t="shared" si="0"/>
        <v>0.09621043252197693</v>
      </c>
      <c r="J6" s="18">
        <f t="shared" si="0"/>
        <v>0.09711982302482805</v>
      </c>
      <c r="K6" s="18">
        <f t="shared" si="0"/>
        <v>0.0970526646462882</v>
      </c>
      <c r="L6" s="18">
        <f t="shared" si="0"/>
        <v>0.09824390014760163</v>
      </c>
      <c r="M6" s="18">
        <f t="shared" si="0"/>
        <v>0.1019394458956689</v>
      </c>
      <c r="N6" s="18">
        <f t="shared" si="0"/>
        <v>0.10205908322574538</v>
      </c>
      <c r="O6" s="18">
        <f t="shared" si="0"/>
        <v>0.1042943929726647</v>
      </c>
      <c r="P6" s="18">
        <f t="shared" si="0"/>
        <v>0.10518470022041158</v>
      </c>
      <c r="Q6" s="18">
        <f t="shared" si="0"/>
        <v>0.10564306532858798</v>
      </c>
      <c r="R6" s="18">
        <f t="shared" si="0"/>
        <v>0.10564783614236403</v>
      </c>
      <c r="S6" s="18">
        <f aca="true" t="shared" si="1" ref="S6:Z6">IF(S4="","n/a",S5/S4)</f>
        <v>0.1074735898758928</v>
      </c>
      <c r="T6" s="18">
        <f t="shared" si="1"/>
        <v>0.10753304155525593</v>
      </c>
      <c r="U6" s="18">
        <f t="shared" si="1"/>
        <v>0.10759542912001972</v>
      </c>
      <c r="V6" s="18">
        <f t="shared" si="1"/>
        <v>0.10797856216480445</v>
      </c>
      <c r="W6" s="18">
        <f t="shared" si="1"/>
        <v>0.10952063597149549</v>
      </c>
      <c r="X6" s="18">
        <f t="shared" si="1"/>
        <v>0.11030378340211867</v>
      </c>
      <c r="Y6" s="18">
        <f t="shared" si="1"/>
        <v>0.1103089212015698</v>
      </c>
      <c r="Z6" s="18">
        <f t="shared" si="1"/>
        <v>0.11027075469136137</v>
      </c>
      <c r="AA6" s="18">
        <f>IF(AA4="","n/a",AA5/AA4)</f>
        <v>0.11212329837917107</v>
      </c>
      <c r="AB6" s="18">
        <f>AB5/AB4</f>
        <v>0.11355160662658693</v>
      </c>
    </row>
    <row r="7" spans="1:28" ht="30">
      <c r="A7" s="6">
        <v>4</v>
      </c>
      <c r="B7" s="20" t="s">
        <v>8</v>
      </c>
      <c r="C7" s="4" t="s">
        <v>1</v>
      </c>
      <c r="D7" s="12">
        <v>10273.7</v>
      </c>
      <c r="E7" s="12">
        <v>11067.8</v>
      </c>
      <c r="F7" s="12">
        <v>11439.8</v>
      </c>
      <c r="G7" s="12">
        <v>11480.8</v>
      </c>
      <c r="H7" s="12">
        <v>11425.499999999998</v>
      </c>
      <c r="I7" s="12">
        <v>12427.8</v>
      </c>
      <c r="J7" s="12">
        <v>12374.1</v>
      </c>
      <c r="K7" s="12">
        <v>12283.9</v>
      </c>
      <c r="L7" s="12">
        <v>12303.499999999998</v>
      </c>
      <c r="M7" s="12">
        <v>12274.2</v>
      </c>
      <c r="N7" s="12">
        <v>12283.100000000002</v>
      </c>
      <c r="O7" s="12">
        <v>12293.800000000001</v>
      </c>
      <c r="P7" s="12">
        <v>12317.9</v>
      </c>
      <c r="Q7" s="12">
        <v>12451.999999999998</v>
      </c>
      <c r="R7" s="12">
        <v>12545.7</v>
      </c>
      <c r="S7" s="12">
        <v>12593.800000000001</v>
      </c>
      <c r="T7" s="12">
        <v>12626.999999999998</v>
      </c>
      <c r="U7" s="12">
        <v>12652.4</v>
      </c>
      <c r="V7" s="12">
        <v>12706.8</v>
      </c>
      <c r="W7" s="12">
        <v>12903.5</v>
      </c>
      <c r="X7" s="13">
        <v>12933.1</v>
      </c>
      <c r="Y7" s="14">
        <v>13121.8</v>
      </c>
      <c r="Z7" s="14">
        <v>13316.9</v>
      </c>
      <c r="AA7" s="14">
        <v>13636.3</v>
      </c>
      <c r="AB7" s="14">
        <v>13673.5</v>
      </c>
    </row>
    <row r="8" spans="1:28" s="19" customFormat="1" ht="45">
      <c r="A8" s="15">
        <v>5</v>
      </c>
      <c r="B8" s="21" t="s">
        <v>49</v>
      </c>
      <c r="C8" s="17" t="s">
        <v>0</v>
      </c>
      <c r="D8" s="18">
        <f>IF(D4="","n/a",D7/D4)</f>
        <v>0.037703007300813024</v>
      </c>
      <c r="E8" s="18">
        <f aca="true" t="shared" si="2" ref="E8:R8">IF(E4="","n/a",E7/E4)</f>
        <v>0.040617240546632495</v>
      </c>
      <c r="F8" s="18">
        <f t="shared" si="2"/>
        <v>0.04198242725793441</v>
      </c>
      <c r="G8" s="18">
        <f t="shared" si="2"/>
        <v>0.04213289138471769</v>
      </c>
      <c r="H8" s="18">
        <f t="shared" si="2"/>
        <v>0.0419299483063978</v>
      </c>
      <c r="I8" s="18">
        <f t="shared" si="2"/>
        <v>0.04560824572773626</v>
      </c>
      <c r="J8" s="18">
        <f t="shared" si="2"/>
        <v>0.04541117442021768</v>
      </c>
      <c r="K8" s="18">
        <f t="shared" si="2"/>
        <v>0.04508015334129447</v>
      </c>
      <c r="L8" s="18">
        <f t="shared" si="2"/>
        <v>0.045152082533610374</v>
      </c>
      <c r="M8" s="18">
        <f t="shared" si="2"/>
        <v>0.045044555730811606</v>
      </c>
      <c r="N8" s="18">
        <f t="shared" si="2"/>
        <v>0.04507721745589383</v>
      </c>
      <c r="O8" s="18">
        <f t="shared" si="2"/>
        <v>0.04511648492312751</v>
      </c>
      <c r="P8" s="18">
        <f t="shared" si="2"/>
        <v>0.04520492847082207</v>
      </c>
      <c r="Q8" s="18">
        <f t="shared" si="2"/>
        <v>0.045697056261105894</v>
      </c>
      <c r="R8" s="18">
        <f t="shared" si="2"/>
        <v>0.04604092183865695</v>
      </c>
      <c r="S8" s="18">
        <f aca="true" t="shared" si="3" ref="S8:Z8">IF(S4="","n/a",S7/S4)</f>
        <v>0.04621744194837099</v>
      </c>
      <c r="T8" s="18">
        <f t="shared" si="3"/>
        <v>0.04633928119249792</v>
      </c>
      <c r="U8" s="18">
        <f t="shared" si="3"/>
        <v>0.04643249555396854</v>
      </c>
      <c r="V8" s="18">
        <f t="shared" si="3"/>
        <v>0.046632135761212695</v>
      </c>
      <c r="W8" s="18">
        <f t="shared" si="3"/>
        <v>0.047353996584097335</v>
      </c>
      <c r="X8" s="18">
        <f t="shared" si="3"/>
        <v>0.04746262434392136</v>
      </c>
      <c r="Y8" s="18">
        <f t="shared" si="3"/>
        <v>0.0481551263127995</v>
      </c>
      <c r="Z8" s="18">
        <f t="shared" si="3"/>
        <v>0.048871115364882846</v>
      </c>
      <c r="AA8" s="18">
        <f>IF(AA4="","n/a",AA7/AA4)</f>
        <v>0.05004326761109206</v>
      </c>
      <c r="AB8" s="18">
        <v>0.05</v>
      </c>
    </row>
    <row r="9" spans="1:28" ht="16.5" customHeight="1">
      <c r="A9" s="6">
        <v>6</v>
      </c>
      <c r="B9" s="67" t="s">
        <v>3</v>
      </c>
      <c r="C9" s="68"/>
      <c r="D9" s="68"/>
      <c r="E9" s="68"/>
      <c r="F9" s="68"/>
      <c r="G9" s="68"/>
      <c r="H9" s="68"/>
      <c r="I9" s="68"/>
      <c r="J9" s="68"/>
      <c r="K9" s="68"/>
      <c r="L9" s="68"/>
      <c r="M9" s="68"/>
      <c r="N9" s="68"/>
      <c r="O9" s="68"/>
      <c r="P9" s="68"/>
      <c r="Q9" s="68"/>
      <c r="R9" s="68"/>
      <c r="S9" s="68"/>
      <c r="T9" s="68"/>
      <c r="U9" s="68"/>
      <c r="V9" s="68"/>
      <c r="W9" s="68"/>
      <c r="X9" s="68"/>
      <c r="Y9" s="68"/>
      <c r="Z9" s="68"/>
      <c r="AA9" s="68"/>
      <c r="AB9" s="68"/>
    </row>
    <row r="10" spans="1:28" ht="45">
      <c r="A10" s="6">
        <v>7</v>
      </c>
      <c r="B10" s="22" t="s">
        <v>9</v>
      </c>
      <c r="C10" s="4" t="s">
        <v>1</v>
      </c>
      <c r="D10" s="23">
        <f>IF(D5="","n/a",D5)</f>
        <v>23974</v>
      </c>
      <c r="E10" s="23">
        <f aca="true" t="shared" si="4" ref="E10:R10">IF(E5="","n/a",E5)</f>
        <v>25565</v>
      </c>
      <c r="F10" s="24">
        <f t="shared" si="4"/>
        <v>26534.2</v>
      </c>
      <c r="G10" s="24">
        <f t="shared" si="4"/>
        <v>25860.300000000003</v>
      </c>
      <c r="H10" s="24">
        <f t="shared" si="4"/>
        <v>25995.600000000006</v>
      </c>
      <c r="I10" s="24">
        <f t="shared" si="4"/>
        <v>26216.4</v>
      </c>
      <c r="J10" s="24">
        <f t="shared" si="4"/>
        <v>26464.2</v>
      </c>
      <c r="K10" s="24">
        <f t="shared" si="4"/>
        <v>26445.9</v>
      </c>
      <c r="L10" s="24">
        <f t="shared" si="4"/>
        <v>26770.5</v>
      </c>
      <c r="M10" s="24">
        <f t="shared" si="4"/>
        <v>27777.5</v>
      </c>
      <c r="N10" s="24">
        <f t="shared" si="4"/>
        <v>27810.100000000002</v>
      </c>
      <c r="O10" s="24">
        <f t="shared" si="4"/>
        <v>28419.2</v>
      </c>
      <c r="P10" s="24">
        <f t="shared" si="4"/>
        <v>28661.8</v>
      </c>
      <c r="Q10" s="24">
        <f t="shared" si="4"/>
        <v>28786.700000000008</v>
      </c>
      <c r="R10" s="25">
        <f t="shared" si="4"/>
        <v>28788.000000000004</v>
      </c>
      <c r="S10" s="24">
        <f aca="true" t="shared" si="5" ref="S10:X10">IF(S5="","n/a",S5)</f>
        <v>29285.500000000004</v>
      </c>
      <c r="T10" s="24">
        <f t="shared" si="5"/>
        <v>29301.7</v>
      </c>
      <c r="U10" s="24">
        <f t="shared" si="5"/>
        <v>29318.7</v>
      </c>
      <c r="V10" s="24">
        <f t="shared" si="5"/>
        <v>29423.1</v>
      </c>
      <c r="W10" s="24">
        <f t="shared" si="5"/>
        <v>29843.3</v>
      </c>
      <c r="X10" s="24">
        <f t="shared" si="5"/>
        <v>30056.7</v>
      </c>
      <c r="Y10" s="26">
        <v>30058.1</v>
      </c>
      <c r="Z10" s="26">
        <v>30047.7</v>
      </c>
      <c r="AA10" s="26">
        <v>30552.5</v>
      </c>
      <c r="AB10" s="24">
        <v>30941.7</v>
      </c>
    </row>
    <row r="11" spans="1:27" ht="15">
      <c r="A11" s="6">
        <v>8</v>
      </c>
      <c r="B11" s="27" t="s">
        <v>21</v>
      </c>
      <c r="C11" s="28"/>
      <c r="D11" s="28"/>
      <c r="E11" s="28"/>
      <c r="F11" s="28"/>
      <c r="G11" s="28"/>
      <c r="H11" s="28"/>
      <c r="I11" s="28"/>
      <c r="J11" s="28"/>
      <c r="K11" s="28"/>
      <c r="L11" s="28"/>
      <c r="M11" s="28"/>
      <c r="N11" s="28"/>
      <c r="O11" s="28"/>
      <c r="P11" s="28"/>
      <c r="Q11" s="28"/>
      <c r="R11" s="28"/>
      <c r="S11" s="28"/>
      <c r="T11" s="28"/>
      <c r="U11" s="28"/>
      <c r="V11" s="28"/>
      <c r="W11" s="28"/>
      <c r="X11" s="28"/>
      <c r="Y11" s="28"/>
      <c r="Z11" s="29"/>
      <c r="AA11" s="30"/>
    </row>
    <row r="12" spans="1:28" ht="15">
      <c r="A12" s="6">
        <v>9</v>
      </c>
      <c r="B12" s="31" t="s">
        <v>23</v>
      </c>
      <c r="C12" s="4" t="s">
        <v>1</v>
      </c>
      <c r="D12" s="32">
        <v>700</v>
      </c>
      <c r="E12" s="32">
        <v>873.7</v>
      </c>
      <c r="F12" s="32">
        <v>886.2</v>
      </c>
      <c r="G12" s="33">
        <v>886.2</v>
      </c>
      <c r="H12" s="32">
        <v>887.8</v>
      </c>
      <c r="I12" s="33">
        <v>896.032</v>
      </c>
      <c r="J12" s="33">
        <v>1034.062</v>
      </c>
      <c r="K12" s="33">
        <v>1079.212</v>
      </c>
      <c r="L12" s="33">
        <v>1224.273</v>
      </c>
      <c r="M12" s="33">
        <v>1224.315</v>
      </c>
      <c r="N12" s="33">
        <v>1282.29</v>
      </c>
      <c r="O12" s="33">
        <v>1566.498</v>
      </c>
      <c r="P12" s="34">
        <v>1612.003</v>
      </c>
      <c r="Q12" s="34">
        <v>1612.003</v>
      </c>
      <c r="R12" s="34">
        <v>1612.003</v>
      </c>
      <c r="S12" s="34">
        <v>1611.995</v>
      </c>
      <c r="T12" s="33">
        <v>1611.419</v>
      </c>
      <c r="U12" s="33">
        <v>1611.419</v>
      </c>
      <c r="V12" s="33">
        <v>1611.419</v>
      </c>
      <c r="W12" s="33">
        <v>1611.419</v>
      </c>
      <c r="X12" s="13">
        <v>1611.4</v>
      </c>
      <c r="Y12" s="14">
        <v>1611.4</v>
      </c>
      <c r="Z12" s="14">
        <v>1613.7</v>
      </c>
      <c r="AA12" s="14">
        <v>1613.7</v>
      </c>
      <c r="AB12" s="14">
        <v>1613.7</v>
      </c>
    </row>
    <row r="13" spans="1:28" s="19" customFormat="1" ht="30">
      <c r="A13" s="15">
        <v>10</v>
      </c>
      <c r="B13" s="21" t="s">
        <v>24</v>
      </c>
      <c r="C13" s="17" t="s">
        <v>0</v>
      </c>
      <c r="D13" s="18">
        <f>IF(D12="","n/a",D12/D$10)</f>
        <v>0.029198298156336032</v>
      </c>
      <c r="E13" s="18">
        <f aca="true" t="shared" si="6" ref="E13:R13">IF(E12="","n/a",E12/E$10)</f>
        <v>0.0341756307451594</v>
      </c>
      <c r="F13" s="18">
        <f t="shared" si="6"/>
        <v>0.03339840658470954</v>
      </c>
      <c r="G13" s="18">
        <f t="shared" si="6"/>
        <v>0.03426874398208837</v>
      </c>
      <c r="H13" s="18">
        <f t="shared" si="6"/>
        <v>0.034151933404114536</v>
      </c>
      <c r="I13" s="18">
        <f t="shared" si="6"/>
        <v>0.03417830060572771</v>
      </c>
      <c r="J13" s="18">
        <f t="shared" si="6"/>
        <v>0.03907399430173592</v>
      </c>
      <c r="K13" s="18">
        <f t="shared" si="6"/>
        <v>0.0408082916444515</v>
      </c>
      <c r="L13" s="18">
        <f t="shared" si="6"/>
        <v>0.045732167871350926</v>
      </c>
      <c r="M13" s="18">
        <f t="shared" si="6"/>
        <v>0.04407578075780758</v>
      </c>
      <c r="N13" s="18">
        <f t="shared" si="6"/>
        <v>0.04610878781449904</v>
      </c>
      <c r="O13" s="18">
        <f t="shared" si="6"/>
        <v>0.05512111530233082</v>
      </c>
      <c r="P13" s="18">
        <f t="shared" si="6"/>
        <v>0.05624221088696453</v>
      </c>
      <c r="Q13" s="18">
        <f t="shared" si="6"/>
        <v>0.05599818666259069</v>
      </c>
      <c r="R13" s="18">
        <f t="shared" si="6"/>
        <v>0.0559956579130193</v>
      </c>
      <c r="S13" s="18">
        <f aca="true" t="shared" si="7" ref="S13:Z13">IF(S12="","n/a",S12/S$10)</f>
        <v>0.05504413446927659</v>
      </c>
      <c r="T13" s="18">
        <f t="shared" si="7"/>
        <v>0.05499404471412921</v>
      </c>
      <c r="U13" s="18">
        <f t="shared" si="7"/>
        <v>0.054962157257995754</v>
      </c>
      <c r="V13" s="18">
        <f t="shared" si="7"/>
        <v>0.054767138744727786</v>
      </c>
      <c r="W13" s="18">
        <f t="shared" si="7"/>
        <v>0.053996005803647724</v>
      </c>
      <c r="X13" s="18">
        <f t="shared" si="7"/>
        <v>0.05361200664078226</v>
      </c>
      <c r="Y13" s="18">
        <f t="shared" si="7"/>
        <v>0.05360950958310739</v>
      </c>
      <c r="Z13" s="18">
        <f t="shared" si="7"/>
        <v>0.05370460967062371</v>
      </c>
      <c r="AA13" s="18">
        <f>IF(AA12="","n/a",AA12/AA$10)</f>
        <v>0.05281728172817282</v>
      </c>
      <c r="AB13" s="18">
        <f>IF(AB12="","n/a",AB12/AB$10)</f>
        <v>0.05215291984603302</v>
      </c>
    </row>
    <row r="14" spans="1:28" ht="30">
      <c r="A14" s="6">
        <v>11</v>
      </c>
      <c r="B14" s="31" t="s">
        <v>10</v>
      </c>
      <c r="C14" s="4" t="s">
        <v>1</v>
      </c>
      <c r="D14" s="35">
        <f>SUM(D5-D12-D16)</f>
        <v>22244.7</v>
      </c>
      <c r="E14" s="35">
        <f aca="true" t="shared" si="8" ref="E14:X14">SUM(E5-E12-E16)</f>
        <v>23638.8</v>
      </c>
      <c r="F14" s="35">
        <f t="shared" si="8"/>
        <v>24522.4</v>
      </c>
      <c r="G14" s="35">
        <f t="shared" si="8"/>
        <v>23889.9</v>
      </c>
      <c r="H14" s="35">
        <f t="shared" si="8"/>
        <v>24081.900000000005</v>
      </c>
      <c r="I14" s="35">
        <f t="shared" si="8"/>
        <v>24411.268000000004</v>
      </c>
      <c r="J14" s="35">
        <f t="shared" si="8"/>
        <v>24530.219999999998</v>
      </c>
      <c r="K14" s="35">
        <f t="shared" si="8"/>
        <v>24433.316000000003</v>
      </c>
      <c r="L14" s="35">
        <f t="shared" si="8"/>
        <v>24610.518</v>
      </c>
      <c r="M14" s="35">
        <f t="shared" si="8"/>
        <v>25640.176</v>
      </c>
      <c r="N14" s="35">
        <f t="shared" si="8"/>
        <v>25612.228000000003</v>
      </c>
      <c r="O14" s="35">
        <f t="shared" si="8"/>
        <v>25928.857</v>
      </c>
      <c r="P14" s="35">
        <f t="shared" si="8"/>
        <v>26132.104</v>
      </c>
      <c r="Q14" s="35">
        <f t="shared" si="8"/>
        <v>26254.31100000001</v>
      </c>
      <c r="R14" s="35">
        <f t="shared" si="8"/>
        <v>26252.864</v>
      </c>
      <c r="S14" s="35">
        <f t="shared" si="8"/>
        <v>26744.389000000003</v>
      </c>
      <c r="T14" s="35">
        <f t="shared" si="8"/>
        <v>26739.781</v>
      </c>
      <c r="U14" s="36">
        <f t="shared" si="8"/>
        <v>26764.018</v>
      </c>
      <c r="V14" s="35">
        <f t="shared" si="8"/>
        <v>26863.204999999998</v>
      </c>
      <c r="W14" s="35">
        <f t="shared" si="8"/>
        <v>27335.560999999998</v>
      </c>
      <c r="X14" s="35">
        <f t="shared" si="8"/>
        <v>27546.127</v>
      </c>
      <c r="Y14" s="35">
        <v>27507.9</v>
      </c>
      <c r="Z14" s="35">
        <v>27670</v>
      </c>
      <c r="AA14" s="35">
        <f>SUM(AA10-AA12-AA16)</f>
        <v>28179.5</v>
      </c>
      <c r="AB14" s="35">
        <v>30140.2</v>
      </c>
    </row>
    <row r="15" spans="1:28" s="19" customFormat="1" ht="45">
      <c r="A15" s="15">
        <v>12</v>
      </c>
      <c r="B15" s="21" t="s">
        <v>11</v>
      </c>
      <c r="C15" s="17" t="s">
        <v>0</v>
      </c>
      <c r="D15" s="18">
        <f aca="true" t="shared" si="9" ref="D15:R15">IF(D14="","n/a",D14/D$10)</f>
        <v>0.9278676899974974</v>
      </c>
      <c r="E15" s="18">
        <f t="shared" si="9"/>
        <v>0.9246548014864072</v>
      </c>
      <c r="F15" s="18">
        <f t="shared" si="9"/>
        <v>0.9241808684640954</v>
      </c>
      <c r="G15" s="18">
        <f t="shared" si="9"/>
        <v>0.9238059883296017</v>
      </c>
      <c r="H15" s="18">
        <f t="shared" si="9"/>
        <v>0.9263836957023496</v>
      </c>
      <c r="I15" s="18">
        <f t="shared" si="9"/>
        <v>0.9311449321798569</v>
      </c>
      <c r="J15" s="18">
        <f t="shared" si="9"/>
        <v>0.9269208969097874</v>
      </c>
      <c r="K15" s="18">
        <f t="shared" si="9"/>
        <v>0.9238980711565876</v>
      </c>
      <c r="L15" s="18">
        <f t="shared" si="9"/>
        <v>0.9193148428307278</v>
      </c>
      <c r="M15" s="18">
        <f t="shared" si="9"/>
        <v>0.9230555665556656</v>
      </c>
      <c r="N15" s="18">
        <f t="shared" si="9"/>
        <v>0.9209685689731428</v>
      </c>
      <c r="O15" s="18">
        <f t="shared" si="9"/>
        <v>0.912371108264835</v>
      </c>
      <c r="P15" s="18">
        <f t="shared" si="9"/>
        <v>0.9117398069904891</v>
      </c>
      <c r="Q15" s="18">
        <f t="shared" si="9"/>
        <v>0.9120292009851773</v>
      </c>
      <c r="R15" s="18">
        <f t="shared" si="9"/>
        <v>0.9119377518410449</v>
      </c>
      <c r="S15" s="18">
        <f aca="true" t="shared" si="10" ref="S15:Z15">IF(S14="","n/a",S14/S$10)</f>
        <v>0.9132297211930819</v>
      </c>
      <c r="T15" s="18">
        <f t="shared" si="10"/>
        <v>0.9125675643392703</v>
      </c>
      <c r="U15" s="18">
        <f t="shared" si="10"/>
        <v>0.9128650997486246</v>
      </c>
      <c r="V15" s="18">
        <f t="shared" si="10"/>
        <v>0.9129971009173065</v>
      </c>
      <c r="W15" s="18">
        <f t="shared" si="10"/>
        <v>0.9159697821621603</v>
      </c>
      <c r="X15" s="18">
        <f t="shared" si="10"/>
        <v>0.9164721010623256</v>
      </c>
      <c r="Y15" s="18">
        <f t="shared" si="10"/>
        <v>0.9151576446947746</v>
      </c>
      <c r="Z15" s="18">
        <f t="shared" si="10"/>
        <v>0.9208691513826349</v>
      </c>
      <c r="AA15" s="18">
        <f>IF(AA14="","n/a",AA14/AA$10)</f>
        <v>0.9223304148596678</v>
      </c>
      <c r="AB15" s="18">
        <f>AB14/AB10</f>
        <v>0.9740964458966379</v>
      </c>
    </row>
    <row r="16" spans="1:28" ht="30">
      <c r="A16" s="6">
        <v>13</v>
      </c>
      <c r="B16" s="31" t="s">
        <v>12</v>
      </c>
      <c r="C16" s="4" t="s">
        <v>1</v>
      </c>
      <c r="D16" s="37">
        <v>1029.3</v>
      </c>
      <c r="E16" s="12">
        <v>1052.5</v>
      </c>
      <c r="F16" s="12">
        <v>1125.6</v>
      </c>
      <c r="G16" s="12">
        <v>1084.2</v>
      </c>
      <c r="H16" s="12">
        <v>1025.9</v>
      </c>
      <c r="I16" s="12">
        <v>909.1</v>
      </c>
      <c r="J16" s="38">
        <v>899.918</v>
      </c>
      <c r="K16" s="38">
        <v>933.372</v>
      </c>
      <c r="L16" s="38">
        <v>935.709</v>
      </c>
      <c r="M16" s="11">
        <v>913.009</v>
      </c>
      <c r="N16" s="38">
        <v>915.582</v>
      </c>
      <c r="O16" s="38">
        <v>923.845</v>
      </c>
      <c r="P16" s="38">
        <v>917.693</v>
      </c>
      <c r="Q16" s="38">
        <v>920.386</v>
      </c>
      <c r="R16" s="38">
        <v>923.133</v>
      </c>
      <c r="S16" s="38">
        <v>929.116</v>
      </c>
      <c r="T16" s="38">
        <v>950.5</v>
      </c>
      <c r="U16" s="38">
        <v>943.263</v>
      </c>
      <c r="V16" s="38">
        <v>948.476</v>
      </c>
      <c r="W16" s="38">
        <v>896.32</v>
      </c>
      <c r="X16" s="39">
        <v>899.173</v>
      </c>
      <c r="Y16" s="39">
        <v>938.8</v>
      </c>
      <c r="Z16" s="39">
        <v>764</v>
      </c>
      <c r="AA16" s="39">
        <v>759.3</v>
      </c>
      <c r="AB16" s="39">
        <v>812.2</v>
      </c>
    </row>
    <row r="17" spans="1:28" s="19" customFormat="1" ht="30">
      <c r="A17" s="15">
        <v>14</v>
      </c>
      <c r="B17" s="21" t="s">
        <v>13</v>
      </c>
      <c r="C17" s="17" t="s">
        <v>0</v>
      </c>
      <c r="D17" s="18">
        <f aca="true" t="shared" si="11" ref="D17:R17">IF(D16="","n/a",D16/D$10)</f>
        <v>0.04293401184616668</v>
      </c>
      <c r="E17" s="18">
        <f t="shared" si="11"/>
        <v>0.041169567768433404</v>
      </c>
      <c r="F17" s="18">
        <f t="shared" si="11"/>
        <v>0.04242072495119506</v>
      </c>
      <c r="G17" s="18">
        <f t="shared" si="11"/>
        <v>0.04192526768830988</v>
      </c>
      <c r="H17" s="18">
        <f t="shared" si="11"/>
        <v>0.03946437089353582</v>
      </c>
      <c r="I17" s="18">
        <f t="shared" si="11"/>
        <v>0.034676767214415406</v>
      </c>
      <c r="J17" s="18">
        <f t="shared" si="11"/>
        <v>0.034005108788476505</v>
      </c>
      <c r="K17" s="18">
        <f t="shared" si="11"/>
        <v>0.03529363719896089</v>
      </c>
      <c r="L17" s="18">
        <f t="shared" si="11"/>
        <v>0.03495298929792122</v>
      </c>
      <c r="M17" s="18">
        <f t="shared" si="11"/>
        <v>0.03286865268652687</v>
      </c>
      <c r="N17" s="18">
        <f t="shared" si="11"/>
        <v>0.0329226432123581</v>
      </c>
      <c r="O17" s="18">
        <f t="shared" si="11"/>
        <v>0.03250777643283414</v>
      </c>
      <c r="P17" s="18">
        <f t="shared" si="11"/>
        <v>0.03201798212254638</v>
      </c>
      <c r="Q17" s="18">
        <f t="shared" si="11"/>
        <v>0.031972612352232095</v>
      </c>
      <c r="R17" s="18">
        <f t="shared" si="11"/>
        <v>0.032066590245935805</v>
      </c>
      <c r="S17" s="18">
        <f aca="true" t="shared" si="12" ref="S17:Z17">IF(S16="","n/a",S16/S$10)</f>
        <v>0.03172614433764149</v>
      </c>
      <c r="T17" s="18">
        <f t="shared" si="12"/>
        <v>0.032438390946600365</v>
      </c>
      <c r="U17" s="18">
        <f t="shared" si="12"/>
        <v>0.032172742993379654</v>
      </c>
      <c r="V17" s="18">
        <f t="shared" si="12"/>
        <v>0.03223576033796575</v>
      </c>
      <c r="W17" s="18">
        <f t="shared" si="12"/>
        <v>0.03003421203419193</v>
      </c>
      <c r="X17" s="18">
        <f t="shared" si="12"/>
        <v>0.029915892296892205</v>
      </c>
      <c r="Y17" s="18">
        <f t="shared" si="12"/>
        <v>0.031232845722118166</v>
      </c>
      <c r="Z17" s="18">
        <f t="shared" si="12"/>
        <v>0.02542623894674135</v>
      </c>
      <c r="AA17" s="18">
        <f>IF(AA16="","n/a",AA16/AA$10)</f>
        <v>0.024852303412159396</v>
      </c>
      <c r="AB17" s="18">
        <v>0.026</v>
      </c>
    </row>
    <row r="18" spans="1:28" ht="15.75" customHeight="1">
      <c r="A18" s="6">
        <v>15</v>
      </c>
      <c r="B18" s="67" t="s">
        <v>19</v>
      </c>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row>
    <row r="19" spans="1:28" ht="45">
      <c r="A19" s="6">
        <v>16</v>
      </c>
      <c r="B19" s="22" t="s">
        <v>14</v>
      </c>
      <c r="C19" s="4" t="s">
        <v>1</v>
      </c>
      <c r="D19" s="23">
        <f>IF(D5="","n/a",D5)</f>
        <v>23974</v>
      </c>
      <c r="E19" s="23">
        <f aca="true" t="shared" si="13" ref="E19:R19">IF(E5="","n/a",E5)</f>
        <v>25565</v>
      </c>
      <c r="F19" s="24">
        <f t="shared" si="13"/>
        <v>26534.2</v>
      </c>
      <c r="G19" s="24">
        <f t="shared" si="13"/>
        <v>25860.300000000003</v>
      </c>
      <c r="H19" s="24">
        <f t="shared" si="13"/>
        <v>25995.600000000006</v>
      </c>
      <c r="I19" s="24">
        <f t="shared" si="13"/>
        <v>26216.4</v>
      </c>
      <c r="J19" s="24">
        <f t="shared" si="13"/>
        <v>26464.2</v>
      </c>
      <c r="K19" s="24">
        <f t="shared" si="13"/>
        <v>26445.9</v>
      </c>
      <c r="L19" s="24">
        <f t="shared" si="13"/>
        <v>26770.5</v>
      </c>
      <c r="M19" s="24">
        <f t="shared" si="13"/>
        <v>27777.5</v>
      </c>
      <c r="N19" s="24">
        <f t="shared" si="13"/>
        <v>27810.100000000002</v>
      </c>
      <c r="O19" s="24">
        <f t="shared" si="13"/>
        <v>28419.2</v>
      </c>
      <c r="P19" s="24">
        <f t="shared" si="13"/>
        <v>28661.8</v>
      </c>
      <c r="Q19" s="24">
        <f t="shared" si="13"/>
        <v>28786.700000000008</v>
      </c>
      <c r="R19" s="23">
        <f t="shared" si="13"/>
        <v>28788.000000000004</v>
      </c>
      <c r="S19" s="24">
        <f aca="true" t="shared" si="14" ref="S19:X19">IF(S5="","n/a",S5)</f>
        <v>29285.500000000004</v>
      </c>
      <c r="T19" s="24">
        <f t="shared" si="14"/>
        <v>29301.7</v>
      </c>
      <c r="U19" s="24">
        <f t="shared" si="14"/>
        <v>29318.7</v>
      </c>
      <c r="V19" s="24">
        <f t="shared" si="14"/>
        <v>29423.1</v>
      </c>
      <c r="W19" s="24">
        <f t="shared" si="14"/>
        <v>29843.3</v>
      </c>
      <c r="X19" s="24">
        <f t="shared" si="14"/>
        <v>30056.7</v>
      </c>
      <c r="Y19" s="25">
        <v>30058.1</v>
      </c>
      <c r="Z19" s="25">
        <v>30047.7</v>
      </c>
      <c r="AA19" s="25">
        <v>30552.5</v>
      </c>
      <c r="AB19" s="25">
        <v>30941.7</v>
      </c>
    </row>
    <row r="20" spans="1:27" ht="15">
      <c r="A20" s="6">
        <v>17</v>
      </c>
      <c r="B20" s="69" t="s">
        <v>21</v>
      </c>
      <c r="C20" s="70"/>
      <c r="D20" s="70"/>
      <c r="E20" s="70"/>
      <c r="F20" s="70"/>
      <c r="G20" s="70"/>
      <c r="H20" s="70"/>
      <c r="I20" s="70"/>
      <c r="J20" s="70"/>
      <c r="K20" s="70"/>
      <c r="L20" s="70"/>
      <c r="M20" s="70"/>
      <c r="N20" s="70"/>
      <c r="O20" s="70"/>
      <c r="P20" s="70"/>
      <c r="Q20" s="70"/>
      <c r="R20" s="70"/>
      <c r="S20" s="70"/>
      <c r="T20" s="70"/>
      <c r="U20" s="70"/>
      <c r="V20" s="70"/>
      <c r="W20" s="70"/>
      <c r="X20" s="70"/>
      <c r="Y20" s="70"/>
      <c r="Z20" s="71"/>
      <c r="AA20" s="40"/>
    </row>
    <row r="21" spans="1:28" ht="15">
      <c r="A21" s="6">
        <v>18</v>
      </c>
      <c r="B21" s="21" t="s">
        <v>15</v>
      </c>
      <c r="C21" s="4" t="s">
        <v>1</v>
      </c>
      <c r="D21" s="41">
        <v>369</v>
      </c>
      <c r="E21" s="8">
        <v>366.09</v>
      </c>
      <c r="F21" s="8"/>
      <c r="G21" s="8"/>
      <c r="H21" s="8"/>
      <c r="I21" s="8">
        <v>375.79319999999996</v>
      </c>
      <c r="J21" s="8"/>
      <c r="K21" s="8"/>
      <c r="L21" s="8"/>
      <c r="M21" s="8">
        <v>380.7415</v>
      </c>
      <c r="N21" s="8"/>
      <c r="O21" s="8"/>
      <c r="P21" s="8"/>
      <c r="Q21" s="8"/>
      <c r="R21" s="8">
        <v>412.25809999999996</v>
      </c>
      <c r="S21" s="8"/>
      <c r="T21" s="8"/>
      <c r="U21" s="8"/>
      <c r="V21" s="8"/>
      <c r="W21" s="8">
        <v>421.86799999999994</v>
      </c>
      <c r="X21" s="42">
        <v>443</v>
      </c>
      <c r="Y21" s="42">
        <v>449.9</v>
      </c>
      <c r="Z21" s="42">
        <v>446.3</v>
      </c>
      <c r="AA21" s="42">
        <v>455.1</v>
      </c>
      <c r="AB21" s="42">
        <v>453.9</v>
      </c>
    </row>
    <row r="22" spans="1:28" ht="30">
      <c r="A22" s="6">
        <v>19</v>
      </c>
      <c r="B22" s="31" t="s">
        <v>16</v>
      </c>
      <c r="C22" s="4" t="s">
        <v>0</v>
      </c>
      <c r="D22" s="43">
        <f>IF(D21="","n/a",D21/D$19)</f>
        <v>0.015391674313839993</v>
      </c>
      <c r="E22" s="43">
        <f>IF(E21="","n/a",E21/E$19)</f>
        <v>0.014319968707216897</v>
      </c>
      <c r="F22" s="43"/>
      <c r="G22" s="43"/>
      <c r="H22" s="43"/>
      <c r="I22" s="43">
        <f>IF(I21="","n/a",I21/I$19)</f>
        <v>0.014334279306083213</v>
      </c>
      <c r="J22" s="43"/>
      <c r="K22" s="43"/>
      <c r="L22" s="43"/>
      <c r="M22" s="43">
        <f>IF(M21="","n/a",M21/M$19)</f>
        <v>0.013706831068310683</v>
      </c>
      <c r="N22" s="43"/>
      <c r="O22" s="43"/>
      <c r="P22" s="43"/>
      <c r="Q22" s="43"/>
      <c r="R22" s="43">
        <f>IF(R21="","n/a",R21/R$19)</f>
        <v>0.014320484229540083</v>
      </c>
      <c r="S22" s="43"/>
      <c r="T22" s="43"/>
      <c r="U22" s="43"/>
      <c r="V22" s="43"/>
      <c r="W22" s="43">
        <f>IF(W21="","n/a",W21/W$19)</f>
        <v>0.014136104251205461</v>
      </c>
      <c r="X22" s="43">
        <f>IF(X21="","n/a",X21/X$19)</f>
        <v>0.014738810315170993</v>
      </c>
      <c r="Y22" s="43">
        <f>IF(Y21="","n/a",Y21/Y$19)</f>
        <v>0.014967679261164211</v>
      </c>
      <c r="Z22" s="43">
        <f>IF(Z21="","n/a",Z21/Z$19)</f>
        <v>0.014853050316663173</v>
      </c>
      <c r="AA22" s="43">
        <f>IF(AA21="","n/a",AA21/AA$19)</f>
        <v>0.014895671385320351</v>
      </c>
      <c r="AB22" s="43">
        <f>AB21/AB19</f>
        <v>0.014669523652546562</v>
      </c>
    </row>
    <row r="23" spans="1:28" ht="16.5" customHeight="1">
      <c r="A23" s="6">
        <v>20</v>
      </c>
      <c r="B23" s="67" t="s">
        <v>20</v>
      </c>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row>
    <row r="24" spans="1:28" ht="45">
      <c r="A24" s="6">
        <v>21</v>
      </c>
      <c r="B24" s="22" t="s">
        <v>14</v>
      </c>
      <c r="C24" s="4" t="s">
        <v>1</v>
      </c>
      <c r="D24" s="23">
        <f>IF(D5="","n/a",D5)</f>
        <v>23974</v>
      </c>
      <c r="E24" s="23">
        <f aca="true" t="shared" si="15" ref="E24:R24">IF(E5="","n/a",E5)</f>
        <v>25565</v>
      </c>
      <c r="F24" s="24">
        <f t="shared" si="15"/>
        <v>26534.2</v>
      </c>
      <c r="G24" s="24">
        <f t="shared" si="15"/>
        <v>25860.300000000003</v>
      </c>
      <c r="H24" s="24">
        <f t="shared" si="15"/>
        <v>25995.600000000006</v>
      </c>
      <c r="I24" s="24">
        <f t="shared" si="15"/>
        <v>26216.4</v>
      </c>
      <c r="J24" s="24">
        <f t="shared" si="15"/>
        <v>26464.2</v>
      </c>
      <c r="K24" s="24">
        <f t="shared" si="15"/>
        <v>26445.9</v>
      </c>
      <c r="L24" s="24">
        <f t="shared" si="15"/>
        <v>26770.5</v>
      </c>
      <c r="M24" s="24">
        <f t="shared" si="15"/>
        <v>27777.5</v>
      </c>
      <c r="N24" s="24">
        <f t="shared" si="15"/>
        <v>27810.100000000002</v>
      </c>
      <c r="O24" s="24">
        <f t="shared" si="15"/>
        <v>28419.2</v>
      </c>
      <c r="P24" s="24">
        <f t="shared" si="15"/>
        <v>28661.8</v>
      </c>
      <c r="Q24" s="24">
        <f t="shared" si="15"/>
        <v>28786.700000000008</v>
      </c>
      <c r="R24" s="23">
        <f t="shared" si="15"/>
        <v>28788.000000000004</v>
      </c>
      <c r="S24" s="24">
        <f aca="true" t="shared" si="16" ref="S24:X24">IF(S5="","n/a",S5)</f>
        <v>29285.500000000004</v>
      </c>
      <c r="T24" s="24">
        <f t="shared" si="16"/>
        <v>29301.7</v>
      </c>
      <c r="U24" s="24">
        <f t="shared" si="16"/>
        <v>29318.7</v>
      </c>
      <c r="V24" s="24">
        <f t="shared" si="16"/>
        <v>29423.1</v>
      </c>
      <c r="W24" s="24">
        <f t="shared" si="16"/>
        <v>29843.3</v>
      </c>
      <c r="X24" s="24">
        <f t="shared" si="16"/>
        <v>30056.7</v>
      </c>
      <c r="Y24" s="25">
        <v>30058.1</v>
      </c>
      <c r="Z24" s="25">
        <v>30047.7</v>
      </c>
      <c r="AA24" s="25">
        <v>30552.5</v>
      </c>
      <c r="AB24" s="25">
        <v>30941.7</v>
      </c>
    </row>
    <row r="25" spans="1:27" ht="15">
      <c r="A25" s="6">
        <v>22</v>
      </c>
      <c r="B25" s="69" t="s">
        <v>21</v>
      </c>
      <c r="C25" s="70"/>
      <c r="D25" s="70"/>
      <c r="E25" s="70"/>
      <c r="F25" s="70"/>
      <c r="G25" s="70"/>
      <c r="H25" s="70"/>
      <c r="I25" s="70"/>
      <c r="J25" s="70"/>
      <c r="K25" s="70"/>
      <c r="L25" s="70"/>
      <c r="M25" s="70"/>
      <c r="N25" s="70"/>
      <c r="O25" s="70"/>
      <c r="P25" s="70"/>
      <c r="Q25" s="70"/>
      <c r="R25" s="70"/>
      <c r="S25" s="70"/>
      <c r="T25" s="70"/>
      <c r="U25" s="70"/>
      <c r="V25" s="70"/>
      <c r="W25" s="70"/>
      <c r="X25" s="70"/>
      <c r="Y25" s="70"/>
      <c r="Z25" s="71"/>
      <c r="AA25" s="40"/>
    </row>
    <row r="26" spans="1:28" ht="30">
      <c r="A26" s="6">
        <v>23</v>
      </c>
      <c r="B26" s="21" t="s">
        <v>17</v>
      </c>
      <c r="C26" s="4" t="s">
        <v>1</v>
      </c>
      <c r="D26" s="44"/>
      <c r="E26" s="8"/>
      <c r="F26" s="9"/>
      <c r="G26" s="9"/>
      <c r="H26" s="9"/>
      <c r="I26" s="9"/>
      <c r="J26" s="9"/>
      <c r="K26" s="9"/>
      <c r="L26" s="9"/>
      <c r="M26" s="45">
        <v>3800</v>
      </c>
      <c r="N26" s="45">
        <v>4700</v>
      </c>
      <c r="O26" s="45">
        <v>4800</v>
      </c>
      <c r="P26" s="45">
        <v>5200</v>
      </c>
      <c r="Q26" s="45">
        <v>5700</v>
      </c>
      <c r="R26" s="46">
        <v>5808.4</v>
      </c>
      <c r="S26" s="46">
        <v>6298.2</v>
      </c>
      <c r="T26" s="46">
        <v>6415.8</v>
      </c>
      <c r="U26" s="46">
        <v>6416.3</v>
      </c>
      <c r="V26" s="47">
        <v>6434</v>
      </c>
      <c r="W26" s="48">
        <v>7718.3</v>
      </c>
      <c r="X26" s="47">
        <v>8270</v>
      </c>
      <c r="Y26" s="49">
        <v>8328.2</v>
      </c>
      <c r="Z26" s="49">
        <v>10891.8</v>
      </c>
      <c r="AA26" s="49">
        <v>10950.7</v>
      </c>
      <c r="AB26" s="49">
        <v>11294.7</v>
      </c>
    </row>
    <row r="27" spans="1:28" ht="45">
      <c r="A27" s="6">
        <v>24</v>
      </c>
      <c r="B27" s="21" t="s">
        <v>50</v>
      </c>
      <c r="C27" s="4" t="s">
        <v>0</v>
      </c>
      <c r="D27" s="43" t="str">
        <f aca="true" t="shared" si="17" ref="D27:Z27">IF(D26="","n/a",D26/D24)</f>
        <v>n/a</v>
      </c>
      <c r="E27" s="43" t="str">
        <f t="shared" si="17"/>
        <v>n/a</v>
      </c>
      <c r="F27" s="43" t="str">
        <f t="shared" si="17"/>
        <v>n/a</v>
      </c>
      <c r="G27" s="43" t="str">
        <f t="shared" si="17"/>
        <v>n/a</v>
      </c>
      <c r="H27" s="43" t="str">
        <f t="shared" si="17"/>
        <v>n/a</v>
      </c>
      <c r="I27" s="43" t="str">
        <f t="shared" si="17"/>
        <v>n/a</v>
      </c>
      <c r="J27" s="43" t="str">
        <f t="shared" si="17"/>
        <v>n/a</v>
      </c>
      <c r="K27" s="43" t="str">
        <f t="shared" si="17"/>
        <v>n/a</v>
      </c>
      <c r="L27" s="43" t="str">
        <f t="shared" si="17"/>
        <v>n/a</v>
      </c>
      <c r="M27" s="43">
        <f t="shared" si="17"/>
        <v>0.13680136801368015</v>
      </c>
      <c r="N27" s="43">
        <f t="shared" si="17"/>
        <v>0.1690033477046109</v>
      </c>
      <c r="O27" s="43">
        <f t="shared" si="17"/>
        <v>0.1688998986600608</v>
      </c>
      <c r="P27" s="43">
        <f t="shared" si="17"/>
        <v>0.18142614909042698</v>
      </c>
      <c r="Q27" s="43">
        <f t="shared" si="17"/>
        <v>0.19800810791094492</v>
      </c>
      <c r="R27" s="43">
        <f t="shared" si="17"/>
        <v>0.2017646241489509</v>
      </c>
      <c r="S27" s="43">
        <f t="shared" si="17"/>
        <v>0.21506206142971773</v>
      </c>
      <c r="T27" s="43">
        <f t="shared" si="17"/>
        <v>0.218956579311098</v>
      </c>
      <c r="U27" s="43">
        <f t="shared" si="17"/>
        <v>0.21884667464792096</v>
      </c>
      <c r="V27" s="43">
        <f t="shared" si="17"/>
        <v>0.21867172391760217</v>
      </c>
      <c r="W27" s="43">
        <f t="shared" si="17"/>
        <v>0.25862756464600095</v>
      </c>
      <c r="X27" s="43">
        <f t="shared" si="17"/>
        <v>0.2751466395179777</v>
      </c>
      <c r="Y27" s="43">
        <f t="shared" si="17"/>
        <v>0.27707007428945946</v>
      </c>
      <c r="Z27" s="43">
        <f t="shared" si="17"/>
        <v>0.362483650994918</v>
      </c>
      <c r="AA27" s="43">
        <v>0.358</v>
      </c>
      <c r="AB27" s="43">
        <v>0.36</v>
      </c>
    </row>
    <row r="28" spans="1:17" ht="15.75" thickBot="1">
      <c r="A28" s="30"/>
      <c r="B28" s="65"/>
      <c r="C28" s="66"/>
      <c r="D28" s="66"/>
      <c r="E28" s="66"/>
      <c r="F28" s="66"/>
      <c r="G28" s="66"/>
      <c r="H28" s="66"/>
      <c r="I28" s="66"/>
      <c r="J28" s="66"/>
      <c r="K28" s="66"/>
      <c r="L28" s="66"/>
      <c r="M28" s="66"/>
      <c r="N28" s="66"/>
      <c r="O28" s="66"/>
      <c r="P28" s="66"/>
      <c r="Q28" s="66"/>
    </row>
    <row r="29" spans="1:18" ht="15">
      <c r="A29" s="50"/>
      <c r="B29" s="72" t="s">
        <v>18</v>
      </c>
      <c r="C29" s="73"/>
      <c r="D29" s="73"/>
      <c r="E29" s="73"/>
      <c r="F29" s="73"/>
      <c r="G29" s="73"/>
      <c r="H29" s="73"/>
      <c r="I29" s="73"/>
      <c r="J29" s="73"/>
      <c r="K29" s="73"/>
      <c r="L29" s="73"/>
      <c r="M29" s="73"/>
      <c r="N29" s="73"/>
      <c r="O29" s="73"/>
      <c r="P29" s="73"/>
      <c r="Q29" s="73"/>
      <c r="R29" s="74"/>
    </row>
    <row r="30" spans="2:18" ht="15.75" customHeight="1">
      <c r="B30" s="58" t="s">
        <v>48</v>
      </c>
      <c r="C30" s="59"/>
      <c r="D30" s="59"/>
      <c r="E30" s="59"/>
      <c r="F30" s="59"/>
      <c r="G30" s="59"/>
      <c r="H30" s="59"/>
      <c r="I30" s="59"/>
      <c r="J30" s="59"/>
      <c r="K30" s="59"/>
      <c r="L30" s="59"/>
      <c r="M30" s="59"/>
      <c r="N30" s="59"/>
      <c r="O30" s="59"/>
      <c r="P30" s="59"/>
      <c r="Q30" s="59"/>
      <c r="R30" s="60"/>
    </row>
    <row r="31" spans="2:18" ht="16.5" thickBot="1">
      <c r="B31" s="62"/>
      <c r="C31" s="63"/>
      <c r="D31" s="63"/>
      <c r="E31" s="63"/>
      <c r="F31" s="63"/>
      <c r="G31" s="63"/>
      <c r="H31" s="63"/>
      <c r="I31" s="63"/>
      <c r="J31" s="63"/>
      <c r="K31" s="63"/>
      <c r="L31" s="63"/>
      <c r="M31" s="63"/>
      <c r="N31" s="63"/>
      <c r="O31" s="63"/>
      <c r="P31" s="63"/>
      <c r="Q31" s="63"/>
      <c r="R31" s="64"/>
    </row>
    <row r="32" ht="15.75">
      <c r="B32" s="51"/>
    </row>
    <row r="33" ht="15.75">
      <c r="B33" s="51"/>
    </row>
    <row r="34" ht="15.75">
      <c r="B34" s="51"/>
    </row>
    <row r="35" ht="15.75">
      <c r="B35" s="51"/>
    </row>
    <row r="36" ht="15.75">
      <c r="B36" s="51"/>
    </row>
    <row r="37" ht="15.75">
      <c r="B37" s="51"/>
    </row>
    <row r="38" ht="15.75">
      <c r="B38" s="51"/>
    </row>
    <row r="39" ht="15.75">
      <c r="B39" s="51"/>
    </row>
    <row r="40" ht="15.75">
      <c r="B40" s="51"/>
    </row>
    <row r="41" ht="15.75">
      <c r="B41" s="51"/>
    </row>
    <row r="42" ht="15.75">
      <c r="B42" s="51"/>
    </row>
    <row r="43" spans="2:25" ht="15.75">
      <c r="B43" s="51"/>
      <c r="E43" s="52"/>
      <c r="F43" s="52"/>
      <c r="G43" s="52"/>
      <c r="H43" s="52"/>
      <c r="I43" s="52"/>
      <c r="J43" s="52"/>
      <c r="K43" s="52"/>
      <c r="L43" s="52"/>
      <c r="M43" s="52"/>
      <c r="N43" s="52"/>
      <c r="O43" s="52"/>
      <c r="P43" s="52"/>
      <c r="Q43" s="52"/>
      <c r="R43" s="52"/>
      <c r="S43" s="52"/>
      <c r="T43" s="52"/>
      <c r="U43" s="52"/>
      <c r="V43" s="52"/>
      <c r="W43" s="52"/>
      <c r="X43" s="52"/>
      <c r="Y43" s="52"/>
    </row>
    <row r="44" spans="2:25" ht="15.75">
      <c r="B44" s="51"/>
      <c r="E44" s="52"/>
      <c r="F44" s="52"/>
      <c r="G44" s="52"/>
      <c r="H44" s="52"/>
      <c r="I44" s="52"/>
      <c r="J44" s="52"/>
      <c r="K44" s="52"/>
      <c r="L44" s="52"/>
      <c r="M44" s="52"/>
      <c r="N44" s="52"/>
      <c r="O44" s="52"/>
      <c r="P44" s="52"/>
      <c r="Q44" s="52"/>
      <c r="R44" s="52"/>
      <c r="S44" s="52"/>
      <c r="T44" s="52"/>
      <c r="U44" s="52"/>
      <c r="V44" s="52"/>
      <c r="W44" s="52"/>
      <c r="X44" s="52"/>
      <c r="Y44" s="52"/>
    </row>
    <row r="45" ht="15.75">
      <c r="B45" s="51"/>
    </row>
    <row r="46" ht="15.75">
      <c r="B46" s="51"/>
    </row>
    <row r="47" ht="15.75">
      <c r="B47" s="51"/>
    </row>
    <row r="48" ht="15.75">
      <c r="B48" s="51"/>
    </row>
    <row r="49" ht="15.75">
      <c r="B49" s="51"/>
    </row>
    <row r="50" ht="15.75">
      <c r="B50" s="51"/>
    </row>
    <row r="51" ht="15.75">
      <c r="B51" s="51"/>
    </row>
    <row r="52" ht="15.75">
      <c r="B52" s="51"/>
    </row>
    <row r="53" ht="15.75">
      <c r="B53" s="51"/>
    </row>
    <row r="54" ht="15.75">
      <c r="B54" s="51"/>
    </row>
  </sheetData>
  <sheetProtection/>
  <mergeCells count="11">
    <mergeCell ref="B29:R29"/>
    <mergeCell ref="B30:R30"/>
    <mergeCell ref="B1:AB1"/>
    <mergeCell ref="B31:R31"/>
    <mergeCell ref="B28:Q28"/>
    <mergeCell ref="B3:AB3"/>
    <mergeCell ref="B9:AB9"/>
    <mergeCell ref="B18:AB18"/>
    <mergeCell ref="B23:AB23"/>
    <mergeCell ref="B25:Z25"/>
    <mergeCell ref="B20:Z20"/>
  </mergeCells>
  <printOptions/>
  <pageMargins left="0.7086614173228347" right="0.7086614173228347" top="0.7874015748031497" bottom="0.7874015748031497"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B14"/>
  <sheetViews>
    <sheetView zoomScalePageLayoutView="0" workbookViewId="0" topLeftCell="A7">
      <selection activeCell="A16" sqref="A16"/>
    </sheetView>
  </sheetViews>
  <sheetFormatPr defaultColWidth="9.140625" defaultRowHeight="15"/>
  <cols>
    <col min="1" max="1" width="45.7109375" style="54" customWidth="1"/>
    <col min="2" max="2" width="96.00390625" style="54" customWidth="1"/>
    <col min="3" max="16384" width="9.140625" style="54" customWidth="1"/>
  </cols>
  <sheetData>
    <row r="1" spans="1:2" ht="15">
      <c r="A1" s="53" t="s">
        <v>27</v>
      </c>
      <c r="B1" s="2" t="s">
        <v>28</v>
      </c>
    </row>
    <row r="2" spans="1:2" ht="225">
      <c r="A2" s="53" t="s">
        <v>29</v>
      </c>
      <c r="B2" s="55" t="s">
        <v>30</v>
      </c>
    </row>
    <row r="3" spans="1:2" ht="30">
      <c r="A3" s="53" t="s">
        <v>32</v>
      </c>
      <c r="B3" s="56" t="s">
        <v>31</v>
      </c>
    </row>
    <row r="4" spans="1:2" ht="15">
      <c r="A4" s="53" t="s">
        <v>33</v>
      </c>
      <c r="B4" s="2" t="s">
        <v>34</v>
      </c>
    </row>
    <row r="5" spans="1:2" ht="60">
      <c r="A5" s="53" t="s">
        <v>35</v>
      </c>
      <c r="B5" s="56" t="s">
        <v>51</v>
      </c>
    </row>
    <row r="6" spans="1:2" ht="15">
      <c r="A6" s="53" t="s">
        <v>36</v>
      </c>
      <c r="B6" s="2" t="s">
        <v>37</v>
      </c>
    </row>
    <row r="7" spans="1:2" ht="195">
      <c r="A7" s="53" t="s">
        <v>44</v>
      </c>
      <c r="B7" s="56" t="s">
        <v>38</v>
      </c>
    </row>
    <row r="8" spans="1:2" ht="30">
      <c r="A8" s="53" t="s">
        <v>43</v>
      </c>
      <c r="B8" s="56" t="s">
        <v>39</v>
      </c>
    </row>
    <row r="9" spans="1:2" ht="30">
      <c r="A9" s="53" t="s">
        <v>42</v>
      </c>
      <c r="B9" s="56" t="s">
        <v>40</v>
      </c>
    </row>
    <row r="10" spans="1:2" ht="15">
      <c r="A10" s="75" t="s">
        <v>41</v>
      </c>
      <c r="B10" s="77" t="s">
        <v>26</v>
      </c>
    </row>
    <row r="11" spans="1:2" ht="15">
      <c r="A11" s="76"/>
      <c r="B11" s="78"/>
    </row>
    <row r="12" spans="1:2" ht="15">
      <c r="A12" s="76"/>
      <c r="B12" s="79"/>
    </row>
    <row r="13" spans="1:2" ht="15">
      <c r="A13" s="53" t="s">
        <v>45</v>
      </c>
      <c r="B13" s="57" t="s">
        <v>47</v>
      </c>
    </row>
    <row r="14" spans="1:2" ht="15">
      <c r="A14" s="53" t="s">
        <v>46</v>
      </c>
      <c r="B14" s="2" t="s">
        <v>25</v>
      </c>
    </row>
  </sheetData>
  <sheetProtection/>
  <mergeCells count="2">
    <mergeCell ref="A10:A12"/>
    <mergeCell ref="B10:B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d.adilbek</cp:lastModifiedBy>
  <cp:lastPrinted>2013-04-17T14:58:16Z</cp:lastPrinted>
  <dcterms:created xsi:type="dcterms:W3CDTF">2011-05-01T09:55:58Z</dcterms:created>
  <dcterms:modified xsi:type="dcterms:W3CDTF">2024-01-11T06:08:22Z</dcterms:modified>
  <cp:category/>
  <cp:version/>
  <cp:contentType/>
  <cp:contentStatus/>
</cp:coreProperties>
</file>